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Master Drive\National Team Trials &amp; Testing\2022 Age Group National Team Trials - 13-15 AG\"/>
    </mc:Choice>
  </mc:AlternateContent>
  <bookViews>
    <workbookView xWindow="0" yWindow="0" windowWidth="20490" windowHeight="9495" tabRatio="877" activeTab="9"/>
  </bookViews>
  <sheets>
    <sheet name="Draw" sheetId="1" r:id="rId1"/>
    <sheet name="1A Figures Detailed" sheetId="94" r:id="rId2"/>
    <sheet name="1A Figures by Rank" sheetId="95" r:id="rId3"/>
    <sheet name="1B Strength-Speed #1" sheetId="92" r:id="rId4"/>
    <sheet name="1B Flexibility #2" sheetId="91" r:id="rId5"/>
    <sheet name="1B Skills Total" sheetId="2" r:id="rId6"/>
    <sheet name="1B Skills by Rank" sheetId="93" r:id="rId7"/>
    <sheet name="2 Individual Swim" sheetId="99" r:id="rId8"/>
    <sheet name="2 Individual Swim by Rank" sheetId="101" r:id="rId9"/>
    <sheet name="1A, 1B, 2 Final by Rank" sheetId="100" r:id="rId10"/>
    <sheet name="Summary" sheetId="67" state="hidden" r:id="rId11"/>
  </sheets>
  <definedNames>
    <definedName name="_xlnm._FilterDatabase" localSheetId="1" hidden="1">'1A Figures Detailed'!$D$1:$D$367</definedName>
    <definedName name="_xlnm._FilterDatabase" localSheetId="7" hidden="1">'2 Individual Swim'!$D$1:$D$295</definedName>
    <definedName name="_xlnm.Criteria" localSheetId="1">'1A Figures Detailed'!$D$12:$D$15</definedName>
    <definedName name="_xlnm.Criteria" localSheetId="7">'2 Individual Swim'!$D$12:$D$14</definedName>
    <definedName name="_xlnm.Print_Area" localSheetId="4">'1B Flexibility #2'!$B$1:$M$73</definedName>
    <definedName name="_xlnm.Print_Area" localSheetId="3">'1B Strength-Speed #1'!$B$1:$J$73</definedName>
    <definedName name="_xlnm.Print_Area" localSheetId="0">Draw!$B$1:$G$79</definedName>
    <definedName name="_xlnm.Print_Titles" localSheetId="4">'1B Flexibility #2'!$1:$2</definedName>
    <definedName name="_xlnm.Print_Titles" localSheetId="5">'1B Skills Total'!$A:$A,'1B Skills Total'!$1:$6</definedName>
    <definedName name="_xlnm.Print_Titles" localSheetId="3">'1B Strength-Speed #1'!$1:$2</definedName>
    <definedName name="_xlnm.Print_Titles" localSheetId="0">Draw!$1:$8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93" l="1"/>
  <c r="B8" i="93" s="1"/>
  <c r="A9" i="93"/>
  <c r="B9" i="93"/>
  <c r="A10" i="93"/>
  <c r="B10" i="93" s="1"/>
  <c r="A11" i="93"/>
  <c r="B11" i="93"/>
  <c r="A12" i="93"/>
  <c r="B12" i="93" s="1"/>
  <c r="A13" i="93"/>
  <c r="B13" i="93"/>
  <c r="A14" i="93"/>
  <c r="B14" i="93" s="1"/>
  <c r="A15" i="93"/>
  <c r="B15" i="93"/>
  <c r="A16" i="93"/>
  <c r="B16" i="93" s="1"/>
  <c r="A17" i="93"/>
  <c r="B17" i="93"/>
  <c r="A18" i="93"/>
  <c r="B18" i="93" s="1"/>
  <c r="A19" i="93"/>
  <c r="B19" i="93"/>
  <c r="A20" i="93"/>
  <c r="B20" i="93" s="1"/>
  <c r="A21" i="93"/>
  <c r="B21" i="93"/>
  <c r="A22" i="93"/>
  <c r="B22" i="93" s="1"/>
  <c r="A23" i="93"/>
  <c r="B23" i="93"/>
  <c r="A24" i="93"/>
  <c r="B24" i="93" s="1"/>
  <c r="A25" i="93"/>
  <c r="B25" i="93"/>
  <c r="A26" i="93"/>
  <c r="B26" i="93" s="1"/>
  <c r="A27" i="93"/>
  <c r="B27" i="93"/>
  <c r="A28" i="93"/>
  <c r="B28" i="93" s="1"/>
  <c r="A29" i="93"/>
  <c r="B29" i="93"/>
  <c r="A30" i="93"/>
  <c r="B30" i="93" s="1"/>
  <c r="A31" i="93"/>
  <c r="B31" i="93"/>
  <c r="A32" i="93"/>
  <c r="B32" i="93" s="1"/>
  <c r="A33" i="93"/>
  <c r="B33" i="93"/>
  <c r="A34" i="93"/>
  <c r="B34" i="93" s="1"/>
  <c r="A35" i="93"/>
  <c r="B35" i="93"/>
  <c r="A36" i="93"/>
  <c r="B36" i="93" s="1"/>
  <c r="A37" i="93"/>
  <c r="B37" i="93"/>
  <c r="A38" i="93"/>
  <c r="B38" i="93" s="1"/>
  <c r="A39" i="93"/>
  <c r="B39" i="93" s="1"/>
  <c r="A40" i="93"/>
  <c r="B40" i="93" s="1"/>
  <c r="A41" i="93"/>
  <c r="B41" i="93"/>
  <c r="A42" i="93"/>
  <c r="B42" i="93" s="1"/>
  <c r="A43" i="93"/>
  <c r="B43" i="93"/>
  <c r="A44" i="93"/>
  <c r="B44" i="93" s="1"/>
  <c r="A45" i="93"/>
  <c r="B45" i="93"/>
  <c r="A46" i="93"/>
  <c r="B46" i="93" s="1"/>
  <c r="A47" i="93"/>
  <c r="B47" i="93"/>
  <c r="A48" i="93"/>
  <c r="B48" i="93" s="1"/>
  <c r="A49" i="93"/>
  <c r="B49" i="93"/>
  <c r="A50" i="93"/>
  <c r="B50" i="93" s="1"/>
  <c r="A51" i="93"/>
  <c r="B51" i="93"/>
  <c r="A52" i="93"/>
  <c r="B52" i="93" s="1"/>
  <c r="A53" i="93"/>
  <c r="B53" i="93"/>
  <c r="A54" i="93"/>
  <c r="B54" i="93" s="1"/>
  <c r="A55" i="93"/>
  <c r="B55" i="93"/>
  <c r="A56" i="93"/>
  <c r="B56" i="93" s="1"/>
  <c r="A57" i="93"/>
  <c r="B57" i="93"/>
  <c r="A58" i="93"/>
  <c r="B58" i="93" s="1"/>
  <c r="A59" i="93"/>
  <c r="B59" i="93"/>
  <c r="A60" i="93"/>
  <c r="B60" i="93" s="1"/>
  <c r="A61" i="93"/>
  <c r="B61" i="93"/>
  <c r="A62" i="93"/>
  <c r="B62" i="93" s="1"/>
  <c r="A63" i="93"/>
  <c r="B63" i="93"/>
  <c r="A64" i="93"/>
  <c r="B64" i="93" s="1"/>
  <c r="A65" i="93"/>
  <c r="B65" i="93"/>
  <c r="A66" i="93"/>
  <c r="B66" i="93" s="1"/>
  <c r="A67" i="93"/>
  <c r="B67" i="93"/>
  <c r="A68" i="93"/>
  <c r="B68" i="93" s="1"/>
  <c r="A69" i="93"/>
  <c r="B69" i="93"/>
  <c r="A70" i="93"/>
  <c r="B70" i="93" s="1"/>
  <c r="A71" i="93"/>
  <c r="B71" i="93"/>
  <c r="A72" i="93"/>
  <c r="B72" i="93" s="1"/>
  <c r="A73" i="93"/>
  <c r="B73" i="93"/>
  <c r="A74" i="93"/>
  <c r="B74" i="93" s="1"/>
  <c r="A75" i="93"/>
  <c r="B75" i="93"/>
  <c r="A76" i="93"/>
  <c r="B76" i="93" s="1"/>
  <c r="A77" i="93"/>
  <c r="B77" i="93"/>
  <c r="D9" i="91" l="1"/>
  <c r="M14" i="91" l="1"/>
  <c r="I73" i="92" l="1"/>
  <c r="H73" i="92"/>
  <c r="G73" i="92"/>
  <c r="F73" i="92"/>
  <c r="E73" i="92"/>
  <c r="D73" i="92"/>
  <c r="I72" i="92"/>
  <c r="H72" i="92"/>
  <c r="G72" i="92"/>
  <c r="F72" i="92"/>
  <c r="E72" i="92"/>
  <c r="D72" i="92"/>
  <c r="I71" i="92"/>
  <c r="H71" i="92"/>
  <c r="G71" i="92"/>
  <c r="F71" i="92"/>
  <c r="E71" i="92"/>
  <c r="D71" i="92"/>
  <c r="I70" i="92"/>
  <c r="H70" i="92"/>
  <c r="G70" i="92"/>
  <c r="F70" i="92"/>
  <c r="E70" i="92"/>
  <c r="D70" i="92"/>
  <c r="I69" i="92"/>
  <c r="H69" i="92"/>
  <c r="G69" i="92"/>
  <c r="F69" i="92"/>
  <c r="E69" i="92"/>
  <c r="D69" i="92"/>
  <c r="I68" i="92"/>
  <c r="H68" i="92"/>
  <c r="G68" i="92"/>
  <c r="F68" i="92"/>
  <c r="E68" i="92"/>
  <c r="D68" i="92"/>
  <c r="I67" i="92"/>
  <c r="H67" i="92"/>
  <c r="G67" i="92"/>
  <c r="F67" i="92"/>
  <c r="E67" i="92"/>
  <c r="D67" i="92"/>
  <c r="I66" i="92"/>
  <c r="H66" i="92"/>
  <c r="G66" i="92"/>
  <c r="F66" i="92"/>
  <c r="E66" i="92"/>
  <c r="D66" i="92"/>
  <c r="I65" i="92"/>
  <c r="H65" i="92"/>
  <c r="G65" i="92"/>
  <c r="F65" i="92"/>
  <c r="E65" i="92"/>
  <c r="D65" i="92"/>
  <c r="I64" i="92"/>
  <c r="H64" i="92"/>
  <c r="G64" i="92"/>
  <c r="F64" i="92"/>
  <c r="E64" i="92"/>
  <c r="D64" i="92"/>
  <c r="I63" i="92"/>
  <c r="H63" i="92"/>
  <c r="G63" i="92"/>
  <c r="F63" i="92"/>
  <c r="E63" i="92"/>
  <c r="D63" i="92"/>
  <c r="I62" i="92"/>
  <c r="H62" i="92"/>
  <c r="G62" i="92"/>
  <c r="F62" i="92"/>
  <c r="E62" i="92"/>
  <c r="D62" i="92"/>
  <c r="I61" i="92"/>
  <c r="H61" i="92"/>
  <c r="G61" i="92"/>
  <c r="F61" i="92"/>
  <c r="E61" i="92"/>
  <c r="D61" i="92"/>
  <c r="I60" i="92"/>
  <c r="H60" i="92"/>
  <c r="G60" i="92"/>
  <c r="F60" i="92"/>
  <c r="E60" i="92"/>
  <c r="D60" i="92"/>
  <c r="I59" i="92"/>
  <c r="H59" i="92"/>
  <c r="G59" i="92"/>
  <c r="F59" i="92"/>
  <c r="E59" i="92"/>
  <c r="D59" i="92"/>
  <c r="I58" i="92"/>
  <c r="H58" i="92"/>
  <c r="G58" i="92"/>
  <c r="F58" i="92"/>
  <c r="E58" i="92"/>
  <c r="D58" i="92"/>
  <c r="I57" i="92"/>
  <c r="H57" i="92"/>
  <c r="G57" i="92"/>
  <c r="F57" i="92"/>
  <c r="E57" i="92"/>
  <c r="D57" i="92"/>
  <c r="I56" i="92"/>
  <c r="H56" i="92"/>
  <c r="G56" i="92"/>
  <c r="F56" i="92"/>
  <c r="E56" i="92"/>
  <c r="D56" i="92"/>
  <c r="I55" i="92"/>
  <c r="H55" i="92"/>
  <c r="G55" i="92"/>
  <c r="F55" i="92"/>
  <c r="E55" i="92"/>
  <c r="D55" i="92"/>
  <c r="I54" i="92"/>
  <c r="H54" i="92"/>
  <c r="G54" i="92"/>
  <c r="F54" i="92"/>
  <c r="E54" i="92"/>
  <c r="D54" i="92"/>
  <c r="I53" i="92"/>
  <c r="H53" i="92"/>
  <c r="G53" i="92"/>
  <c r="F53" i="92"/>
  <c r="E53" i="92"/>
  <c r="D53" i="92"/>
  <c r="I52" i="92"/>
  <c r="H52" i="92"/>
  <c r="G52" i="92"/>
  <c r="F52" i="92"/>
  <c r="E52" i="92"/>
  <c r="D52" i="92"/>
  <c r="I51" i="92"/>
  <c r="H51" i="92"/>
  <c r="G51" i="92"/>
  <c r="F51" i="92"/>
  <c r="E51" i="92"/>
  <c r="D51" i="92"/>
  <c r="I50" i="92"/>
  <c r="H50" i="92"/>
  <c r="G50" i="92"/>
  <c r="F50" i="92"/>
  <c r="E50" i="92"/>
  <c r="D50" i="92"/>
  <c r="I49" i="92"/>
  <c r="H49" i="92"/>
  <c r="G49" i="92"/>
  <c r="F49" i="92"/>
  <c r="E49" i="92"/>
  <c r="D49" i="92"/>
  <c r="I48" i="92"/>
  <c r="H48" i="92"/>
  <c r="G48" i="92"/>
  <c r="F48" i="92"/>
  <c r="E48" i="92"/>
  <c r="D48" i="92"/>
  <c r="I47" i="92"/>
  <c r="H47" i="92"/>
  <c r="G47" i="92"/>
  <c r="F47" i="92"/>
  <c r="E47" i="92"/>
  <c r="D47" i="92"/>
  <c r="I46" i="92"/>
  <c r="H46" i="92"/>
  <c r="G46" i="92"/>
  <c r="F46" i="92"/>
  <c r="E46" i="92"/>
  <c r="D46" i="92"/>
  <c r="I45" i="92"/>
  <c r="H45" i="92"/>
  <c r="G45" i="92"/>
  <c r="F45" i="92"/>
  <c r="E45" i="92"/>
  <c r="D45" i="92"/>
  <c r="I44" i="92"/>
  <c r="H44" i="92"/>
  <c r="G44" i="92"/>
  <c r="F44" i="92"/>
  <c r="E44" i="92"/>
  <c r="D44" i="92"/>
  <c r="I43" i="92"/>
  <c r="H43" i="92"/>
  <c r="G43" i="92"/>
  <c r="F43" i="92"/>
  <c r="E43" i="92"/>
  <c r="D43" i="92"/>
  <c r="I42" i="92"/>
  <c r="H42" i="92"/>
  <c r="G42" i="92"/>
  <c r="F42" i="92"/>
  <c r="E42" i="92"/>
  <c r="D42" i="92"/>
  <c r="I41" i="92"/>
  <c r="H41" i="92"/>
  <c r="G41" i="92"/>
  <c r="F41" i="92"/>
  <c r="E41" i="92"/>
  <c r="D41" i="92"/>
  <c r="I40" i="92"/>
  <c r="H40" i="92"/>
  <c r="G40" i="92"/>
  <c r="F40" i="92"/>
  <c r="E40" i="92"/>
  <c r="D40" i="92"/>
  <c r="I39" i="92"/>
  <c r="H39" i="92"/>
  <c r="G39" i="92"/>
  <c r="F39" i="92"/>
  <c r="E39" i="92"/>
  <c r="D39" i="92"/>
  <c r="I38" i="92"/>
  <c r="H38" i="92"/>
  <c r="G38" i="92"/>
  <c r="F38" i="92"/>
  <c r="E38" i="92"/>
  <c r="D38" i="92"/>
  <c r="I37" i="92"/>
  <c r="H37" i="92"/>
  <c r="G37" i="92"/>
  <c r="F37" i="92"/>
  <c r="E37" i="92"/>
  <c r="D37" i="92"/>
  <c r="I36" i="92"/>
  <c r="H36" i="92"/>
  <c r="G36" i="92"/>
  <c r="F36" i="92"/>
  <c r="E36" i="92"/>
  <c r="D36" i="92"/>
  <c r="I35" i="92"/>
  <c r="H35" i="92"/>
  <c r="G35" i="92"/>
  <c r="F35" i="92"/>
  <c r="E35" i="92"/>
  <c r="D35" i="92"/>
  <c r="I34" i="92"/>
  <c r="H34" i="92"/>
  <c r="G34" i="92"/>
  <c r="F34" i="92"/>
  <c r="E34" i="92"/>
  <c r="D34" i="92"/>
  <c r="I33" i="92"/>
  <c r="H33" i="92"/>
  <c r="G33" i="92"/>
  <c r="F33" i="92"/>
  <c r="E33" i="92"/>
  <c r="D33" i="92"/>
  <c r="I32" i="92"/>
  <c r="H32" i="92"/>
  <c r="G32" i="92"/>
  <c r="F32" i="92"/>
  <c r="E32" i="92"/>
  <c r="D32" i="92"/>
  <c r="I31" i="92"/>
  <c r="H31" i="92"/>
  <c r="G31" i="92"/>
  <c r="F31" i="92"/>
  <c r="E31" i="92"/>
  <c r="D31" i="92"/>
  <c r="I30" i="92"/>
  <c r="H30" i="92"/>
  <c r="G30" i="92"/>
  <c r="F30" i="92"/>
  <c r="E30" i="92"/>
  <c r="D30" i="92"/>
  <c r="I29" i="92"/>
  <c r="H29" i="92"/>
  <c r="G29" i="92"/>
  <c r="F29" i="92"/>
  <c r="E29" i="92"/>
  <c r="D29" i="92"/>
  <c r="I28" i="92"/>
  <c r="H28" i="92"/>
  <c r="G28" i="92"/>
  <c r="F28" i="92"/>
  <c r="E28" i="92"/>
  <c r="D28" i="92"/>
  <c r="I27" i="92"/>
  <c r="H27" i="92"/>
  <c r="G27" i="92"/>
  <c r="F27" i="92"/>
  <c r="E27" i="92"/>
  <c r="D27" i="92"/>
  <c r="I26" i="92"/>
  <c r="H26" i="92"/>
  <c r="G26" i="92"/>
  <c r="F26" i="92"/>
  <c r="E26" i="92"/>
  <c r="D26" i="92"/>
  <c r="I25" i="92"/>
  <c r="H25" i="92"/>
  <c r="G25" i="92"/>
  <c r="F25" i="92"/>
  <c r="E25" i="92"/>
  <c r="D25" i="92"/>
  <c r="I24" i="92"/>
  <c r="H24" i="92"/>
  <c r="G24" i="92"/>
  <c r="F24" i="92"/>
  <c r="E24" i="92"/>
  <c r="D24" i="92"/>
  <c r="I23" i="92"/>
  <c r="H23" i="92"/>
  <c r="G23" i="92"/>
  <c r="F23" i="92"/>
  <c r="E23" i="92"/>
  <c r="D23" i="92"/>
  <c r="I22" i="92"/>
  <c r="H22" i="92"/>
  <c r="G22" i="92"/>
  <c r="F22" i="92"/>
  <c r="E22" i="92"/>
  <c r="D22" i="92"/>
  <c r="I21" i="92"/>
  <c r="H21" i="92"/>
  <c r="G21" i="92"/>
  <c r="F21" i="92"/>
  <c r="E21" i="92"/>
  <c r="D21" i="92"/>
  <c r="I20" i="92"/>
  <c r="H20" i="92"/>
  <c r="G20" i="92"/>
  <c r="F20" i="92"/>
  <c r="E20" i="92"/>
  <c r="D20" i="92"/>
  <c r="I19" i="92"/>
  <c r="H19" i="92"/>
  <c r="G19" i="92"/>
  <c r="F19" i="92"/>
  <c r="E19" i="92"/>
  <c r="D19" i="92"/>
  <c r="I18" i="92"/>
  <c r="H18" i="92"/>
  <c r="G18" i="92"/>
  <c r="F18" i="92"/>
  <c r="E18" i="92"/>
  <c r="D18" i="92"/>
  <c r="I17" i="92"/>
  <c r="H17" i="92"/>
  <c r="G17" i="92"/>
  <c r="F17" i="92"/>
  <c r="E17" i="92"/>
  <c r="D17" i="92"/>
  <c r="I16" i="92"/>
  <c r="H16" i="92"/>
  <c r="G16" i="92"/>
  <c r="F16" i="92"/>
  <c r="E16" i="92"/>
  <c r="D16" i="92"/>
  <c r="I15" i="92"/>
  <c r="H15" i="92"/>
  <c r="G15" i="92"/>
  <c r="F15" i="92"/>
  <c r="E15" i="92"/>
  <c r="D15" i="92"/>
  <c r="I14" i="92"/>
  <c r="H14" i="92"/>
  <c r="G14" i="92"/>
  <c r="F14" i="92"/>
  <c r="E14" i="92"/>
  <c r="D14" i="92"/>
  <c r="I13" i="92"/>
  <c r="H13" i="92"/>
  <c r="G13" i="92"/>
  <c r="F13" i="92"/>
  <c r="E13" i="92"/>
  <c r="D13" i="92"/>
  <c r="I12" i="92"/>
  <c r="H12" i="92"/>
  <c r="G12" i="92"/>
  <c r="F12" i="92"/>
  <c r="E12" i="92"/>
  <c r="D12" i="92"/>
  <c r="I11" i="92"/>
  <c r="H11" i="92"/>
  <c r="G11" i="92"/>
  <c r="F11" i="92"/>
  <c r="E11" i="92"/>
  <c r="D11" i="92"/>
  <c r="I10" i="92"/>
  <c r="H10" i="92"/>
  <c r="G10" i="92"/>
  <c r="F10" i="92"/>
  <c r="E10" i="92"/>
  <c r="D10" i="92"/>
  <c r="I9" i="92"/>
  <c r="H9" i="92"/>
  <c r="G9" i="92"/>
  <c r="F9" i="92"/>
  <c r="E9" i="92"/>
  <c r="D9" i="92"/>
  <c r="I8" i="92"/>
  <c r="H8" i="92"/>
  <c r="G8" i="92"/>
  <c r="F8" i="92"/>
  <c r="E8" i="92"/>
  <c r="D8" i="92"/>
  <c r="I7" i="92"/>
  <c r="H7" i="92"/>
  <c r="G7" i="92"/>
  <c r="F7" i="92"/>
  <c r="E7" i="92"/>
  <c r="D7" i="92"/>
  <c r="I6" i="92"/>
  <c r="H6" i="92"/>
  <c r="G6" i="92"/>
  <c r="F6" i="92"/>
  <c r="E6" i="92"/>
  <c r="D6" i="92"/>
  <c r="I5" i="92"/>
  <c r="H5" i="92"/>
  <c r="G5" i="92"/>
  <c r="F5" i="92"/>
  <c r="E5" i="92"/>
  <c r="D5" i="92"/>
  <c r="I4" i="92"/>
  <c r="H4" i="92"/>
  <c r="G4" i="92"/>
  <c r="F4" i="92"/>
  <c r="E4" i="92"/>
  <c r="D4" i="92"/>
  <c r="G3" i="92"/>
  <c r="H3" i="92"/>
  <c r="J16" i="92" l="1"/>
  <c r="J18" i="92"/>
  <c r="J26" i="92"/>
  <c r="J30" i="92"/>
  <c r="J34" i="92"/>
  <c r="J36" i="92"/>
  <c r="J38" i="92"/>
  <c r="J40" i="92"/>
  <c r="J42" i="92"/>
  <c r="J44" i="92"/>
  <c r="J46" i="92"/>
  <c r="J48" i="92"/>
  <c r="J50" i="92"/>
  <c r="J52" i="92"/>
  <c r="J54" i="92"/>
  <c r="J56" i="92"/>
  <c r="J58" i="92"/>
  <c r="J60" i="92"/>
  <c r="J62" i="92"/>
  <c r="J64" i="92"/>
  <c r="J66" i="92"/>
  <c r="J68" i="92"/>
  <c r="J9" i="92"/>
  <c r="J11" i="92"/>
  <c r="J13" i="92"/>
  <c r="J15" i="92"/>
  <c r="J17" i="92"/>
  <c r="J19" i="92"/>
  <c r="J21" i="92"/>
  <c r="J23" i="92"/>
  <c r="J25" i="92"/>
  <c r="J27" i="92"/>
  <c r="J29" i="92"/>
  <c r="J31" i="92"/>
  <c r="J55" i="92"/>
  <c r="J63" i="92"/>
  <c r="J65" i="92"/>
  <c r="J69" i="92"/>
  <c r="J71" i="92"/>
  <c r="J73" i="92"/>
  <c r="J5" i="92"/>
  <c r="J7" i="92"/>
  <c r="J32" i="92"/>
  <c r="J14" i="92"/>
  <c r="J8" i="92"/>
  <c r="J10" i="92"/>
  <c r="J12" i="92"/>
  <c r="J20" i="92"/>
  <c r="J22" i="92"/>
  <c r="J24" i="92"/>
  <c r="J28" i="92"/>
  <c r="J70" i="92"/>
  <c r="J72" i="92"/>
  <c r="J6" i="92"/>
  <c r="J33" i="92"/>
  <c r="J35" i="92"/>
  <c r="J37" i="92"/>
  <c r="J39" i="92"/>
  <c r="J41" i="92"/>
  <c r="J43" i="92"/>
  <c r="J45" i="92"/>
  <c r="J47" i="92"/>
  <c r="J49" i="92"/>
  <c r="J51" i="92"/>
  <c r="J53" i="92"/>
  <c r="J57" i="92"/>
  <c r="J59" i="92"/>
  <c r="J61" i="92"/>
  <c r="J67" i="92"/>
  <c r="J4" i="92"/>
  <c r="L73" i="91"/>
  <c r="K73" i="91"/>
  <c r="J73" i="91"/>
  <c r="I73" i="91"/>
  <c r="H73" i="91"/>
  <c r="G73" i="91"/>
  <c r="F73" i="91"/>
  <c r="E73" i="91"/>
  <c r="D73" i="91"/>
  <c r="L72" i="91"/>
  <c r="K72" i="91"/>
  <c r="J72" i="91"/>
  <c r="I72" i="91"/>
  <c r="H72" i="91"/>
  <c r="G72" i="91"/>
  <c r="F72" i="91"/>
  <c r="E72" i="91"/>
  <c r="D72" i="91"/>
  <c r="L71" i="91"/>
  <c r="K71" i="91"/>
  <c r="J71" i="91"/>
  <c r="I71" i="91"/>
  <c r="H71" i="91"/>
  <c r="G71" i="91"/>
  <c r="F71" i="91"/>
  <c r="E71" i="91"/>
  <c r="D71" i="91"/>
  <c r="L70" i="91"/>
  <c r="K70" i="91"/>
  <c r="J70" i="91"/>
  <c r="I70" i="91"/>
  <c r="H70" i="91"/>
  <c r="G70" i="91"/>
  <c r="F70" i="91"/>
  <c r="E70" i="91"/>
  <c r="D70" i="91"/>
  <c r="L69" i="91"/>
  <c r="K69" i="91"/>
  <c r="J69" i="91"/>
  <c r="I69" i="91"/>
  <c r="H69" i="91"/>
  <c r="G69" i="91"/>
  <c r="F69" i="91"/>
  <c r="E69" i="91"/>
  <c r="D69" i="91"/>
  <c r="L68" i="91"/>
  <c r="K68" i="91"/>
  <c r="J68" i="91"/>
  <c r="I68" i="91"/>
  <c r="H68" i="91"/>
  <c r="G68" i="91"/>
  <c r="F68" i="91"/>
  <c r="E68" i="91"/>
  <c r="D68" i="91"/>
  <c r="L67" i="91"/>
  <c r="K67" i="91"/>
  <c r="J67" i="91"/>
  <c r="I67" i="91"/>
  <c r="H67" i="91"/>
  <c r="G67" i="91"/>
  <c r="F67" i="91"/>
  <c r="E67" i="91"/>
  <c r="D67" i="91"/>
  <c r="L66" i="91"/>
  <c r="K66" i="91"/>
  <c r="J66" i="91"/>
  <c r="I66" i="91"/>
  <c r="H66" i="91"/>
  <c r="G66" i="91"/>
  <c r="F66" i="91"/>
  <c r="E66" i="91"/>
  <c r="D66" i="91"/>
  <c r="L65" i="91"/>
  <c r="K65" i="91"/>
  <c r="J65" i="91"/>
  <c r="I65" i="91"/>
  <c r="H65" i="91"/>
  <c r="G65" i="91"/>
  <c r="F65" i="91"/>
  <c r="E65" i="91"/>
  <c r="D65" i="91"/>
  <c r="L64" i="91"/>
  <c r="K64" i="91"/>
  <c r="J64" i="91"/>
  <c r="I64" i="91"/>
  <c r="H64" i="91"/>
  <c r="G64" i="91"/>
  <c r="F64" i="91"/>
  <c r="E64" i="91"/>
  <c r="D64" i="91"/>
  <c r="L63" i="91"/>
  <c r="K63" i="91"/>
  <c r="J63" i="91"/>
  <c r="I63" i="91"/>
  <c r="H63" i="91"/>
  <c r="G63" i="91"/>
  <c r="F63" i="91"/>
  <c r="E63" i="91"/>
  <c r="D63" i="91"/>
  <c r="L62" i="91"/>
  <c r="K62" i="91"/>
  <c r="J62" i="91"/>
  <c r="I62" i="91"/>
  <c r="H62" i="91"/>
  <c r="G62" i="91"/>
  <c r="F62" i="91"/>
  <c r="E62" i="91"/>
  <c r="D62" i="91"/>
  <c r="L61" i="91"/>
  <c r="K61" i="91"/>
  <c r="J61" i="91"/>
  <c r="I61" i="91"/>
  <c r="H61" i="91"/>
  <c r="G61" i="91"/>
  <c r="F61" i="91"/>
  <c r="E61" i="91"/>
  <c r="D61" i="91"/>
  <c r="L60" i="91"/>
  <c r="K60" i="91"/>
  <c r="J60" i="91"/>
  <c r="I60" i="91"/>
  <c r="H60" i="91"/>
  <c r="G60" i="91"/>
  <c r="F60" i="91"/>
  <c r="E60" i="91"/>
  <c r="D60" i="91"/>
  <c r="L59" i="91"/>
  <c r="K59" i="91"/>
  <c r="J59" i="91"/>
  <c r="I59" i="91"/>
  <c r="H59" i="91"/>
  <c r="G59" i="91"/>
  <c r="F59" i="91"/>
  <c r="E59" i="91"/>
  <c r="D59" i="91"/>
  <c r="L58" i="91"/>
  <c r="K58" i="91"/>
  <c r="J58" i="91"/>
  <c r="I58" i="91"/>
  <c r="H58" i="91"/>
  <c r="G58" i="91"/>
  <c r="F58" i="91"/>
  <c r="E58" i="91"/>
  <c r="D58" i="91"/>
  <c r="L57" i="91"/>
  <c r="K57" i="91"/>
  <c r="J57" i="91"/>
  <c r="I57" i="91"/>
  <c r="H57" i="91"/>
  <c r="G57" i="91"/>
  <c r="F57" i="91"/>
  <c r="E57" i="91"/>
  <c r="D57" i="91"/>
  <c r="L56" i="91"/>
  <c r="K56" i="91"/>
  <c r="J56" i="91"/>
  <c r="I56" i="91"/>
  <c r="H56" i="91"/>
  <c r="G56" i="91"/>
  <c r="F56" i="91"/>
  <c r="E56" i="91"/>
  <c r="D56" i="91"/>
  <c r="L55" i="91"/>
  <c r="K55" i="91"/>
  <c r="J55" i="91"/>
  <c r="I55" i="91"/>
  <c r="H55" i="91"/>
  <c r="G55" i="91"/>
  <c r="F55" i="91"/>
  <c r="E55" i="91"/>
  <c r="D55" i="91"/>
  <c r="L54" i="91"/>
  <c r="K54" i="91"/>
  <c r="J54" i="91"/>
  <c r="I54" i="91"/>
  <c r="H54" i="91"/>
  <c r="G54" i="91"/>
  <c r="F54" i="91"/>
  <c r="E54" i="91"/>
  <c r="D54" i="91"/>
  <c r="L53" i="91"/>
  <c r="K53" i="91"/>
  <c r="J53" i="91"/>
  <c r="I53" i="91"/>
  <c r="H53" i="91"/>
  <c r="G53" i="91"/>
  <c r="F53" i="91"/>
  <c r="E53" i="91"/>
  <c r="D53" i="91"/>
  <c r="L52" i="91"/>
  <c r="K52" i="91"/>
  <c r="J52" i="91"/>
  <c r="I52" i="91"/>
  <c r="H52" i="91"/>
  <c r="G52" i="91"/>
  <c r="F52" i="91"/>
  <c r="E52" i="91"/>
  <c r="D52" i="91"/>
  <c r="L51" i="91"/>
  <c r="K51" i="91"/>
  <c r="J51" i="91"/>
  <c r="I51" i="91"/>
  <c r="H51" i="91"/>
  <c r="G51" i="91"/>
  <c r="F51" i="91"/>
  <c r="E51" i="91"/>
  <c r="D51" i="91"/>
  <c r="L50" i="91"/>
  <c r="K50" i="91"/>
  <c r="J50" i="91"/>
  <c r="I50" i="91"/>
  <c r="H50" i="91"/>
  <c r="G50" i="91"/>
  <c r="F50" i="91"/>
  <c r="E50" i="91"/>
  <c r="D50" i="91"/>
  <c r="L49" i="91"/>
  <c r="K49" i="91"/>
  <c r="J49" i="91"/>
  <c r="I49" i="91"/>
  <c r="H49" i="91"/>
  <c r="G49" i="91"/>
  <c r="F49" i="91"/>
  <c r="E49" i="91"/>
  <c r="D49" i="91"/>
  <c r="L48" i="91"/>
  <c r="K48" i="91"/>
  <c r="J48" i="91"/>
  <c r="I48" i="91"/>
  <c r="H48" i="91"/>
  <c r="G48" i="91"/>
  <c r="F48" i="91"/>
  <c r="E48" i="91"/>
  <c r="D48" i="91"/>
  <c r="L47" i="91"/>
  <c r="K47" i="91"/>
  <c r="J47" i="91"/>
  <c r="I47" i="91"/>
  <c r="H47" i="91"/>
  <c r="G47" i="91"/>
  <c r="F47" i="91"/>
  <c r="E47" i="91"/>
  <c r="D47" i="91"/>
  <c r="L46" i="91"/>
  <c r="K46" i="91"/>
  <c r="J46" i="91"/>
  <c r="I46" i="91"/>
  <c r="H46" i="91"/>
  <c r="G46" i="91"/>
  <c r="F46" i="91"/>
  <c r="E46" i="91"/>
  <c r="D46" i="91"/>
  <c r="L45" i="91"/>
  <c r="K45" i="91"/>
  <c r="J45" i="91"/>
  <c r="I45" i="91"/>
  <c r="H45" i="91"/>
  <c r="G45" i="91"/>
  <c r="F45" i="91"/>
  <c r="E45" i="91"/>
  <c r="D45" i="91"/>
  <c r="L44" i="91"/>
  <c r="K44" i="91"/>
  <c r="J44" i="91"/>
  <c r="I44" i="91"/>
  <c r="H44" i="91"/>
  <c r="G44" i="91"/>
  <c r="F44" i="91"/>
  <c r="E44" i="91"/>
  <c r="D44" i="91"/>
  <c r="L43" i="91"/>
  <c r="K43" i="91"/>
  <c r="J43" i="91"/>
  <c r="I43" i="91"/>
  <c r="H43" i="91"/>
  <c r="G43" i="91"/>
  <c r="F43" i="91"/>
  <c r="E43" i="91"/>
  <c r="D43" i="91"/>
  <c r="L42" i="91"/>
  <c r="K42" i="91"/>
  <c r="J42" i="91"/>
  <c r="I42" i="91"/>
  <c r="H42" i="91"/>
  <c r="G42" i="91"/>
  <c r="F42" i="91"/>
  <c r="E42" i="91"/>
  <c r="D42" i="91"/>
  <c r="L41" i="91"/>
  <c r="K41" i="91"/>
  <c r="J41" i="91"/>
  <c r="I41" i="91"/>
  <c r="H41" i="91"/>
  <c r="G41" i="91"/>
  <c r="F41" i="91"/>
  <c r="E41" i="91"/>
  <c r="D41" i="91"/>
  <c r="L40" i="91"/>
  <c r="K40" i="91"/>
  <c r="J40" i="91"/>
  <c r="I40" i="91"/>
  <c r="H40" i="91"/>
  <c r="G40" i="91"/>
  <c r="F40" i="91"/>
  <c r="E40" i="91"/>
  <c r="D40" i="91"/>
  <c r="L39" i="91"/>
  <c r="K39" i="91"/>
  <c r="J39" i="91"/>
  <c r="I39" i="91"/>
  <c r="H39" i="91"/>
  <c r="G39" i="91"/>
  <c r="F39" i="91"/>
  <c r="E39" i="91"/>
  <c r="D39" i="91"/>
  <c r="L38" i="91"/>
  <c r="K38" i="91"/>
  <c r="J38" i="91"/>
  <c r="I38" i="91"/>
  <c r="H38" i="91"/>
  <c r="G38" i="91"/>
  <c r="F38" i="91"/>
  <c r="E38" i="91"/>
  <c r="D38" i="91"/>
  <c r="L37" i="91"/>
  <c r="K37" i="91"/>
  <c r="J37" i="91"/>
  <c r="I37" i="91"/>
  <c r="H37" i="91"/>
  <c r="G37" i="91"/>
  <c r="F37" i="91"/>
  <c r="E37" i="91"/>
  <c r="D37" i="91"/>
  <c r="L36" i="91"/>
  <c r="K36" i="91"/>
  <c r="J36" i="91"/>
  <c r="I36" i="91"/>
  <c r="H36" i="91"/>
  <c r="G36" i="91"/>
  <c r="F36" i="91"/>
  <c r="E36" i="91"/>
  <c r="D36" i="91"/>
  <c r="L35" i="91"/>
  <c r="K35" i="91"/>
  <c r="J35" i="91"/>
  <c r="I35" i="91"/>
  <c r="H35" i="91"/>
  <c r="G35" i="91"/>
  <c r="F35" i="91"/>
  <c r="E35" i="91"/>
  <c r="D35" i="91"/>
  <c r="L34" i="91"/>
  <c r="K34" i="91"/>
  <c r="J34" i="91"/>
  <c r="I34" i="91"/>
  <c r="H34" i="91"/>
  <c r="G34" i="91"/>
  <c r="F34" i="91"/>
  <c r="E34" i="91"/>
  <c r="D34" i="91"/>
  <c r="L33" i="91"/>
  <c r="K33" i="91"/>
  <c r="J33" i="91"/>
  <c r="I33" i="91"/>
  <c r="H33" i="91"/>
  <c r="G33" i="91"/>
  <c r="F33" i="91"/>
  <c r="E33" i="91"/>
  <c r="D33" i="91"/>
  <c r="L32" i="91"/>
  <c r="K32" i="91"/>
  <c r="J32" i="91"/>
  <c r="I32" i="91"/>
  <c r="H32" i="91"/>
  <c r="G32" i="91"/>
  <c r="F32" i="91"/>
  <c r="E32" i="91"/>
  <c r="D32" i="91"/>
  <c r="L31" i="91"/>
  <c r="K31" i="91"/>
  <c r="J31" i="91"/>
  <c r="I31" i="91"/>
  <c r="H31" i="91"/>
  <c r="G31" i="91"/>
  <c r="F31" i="91"/>
  <c r="E31" i="91"/>
  <c r="D31" i="91"/>
  <c r="L30" i="91"/>
  <c r="K30" i="91"/>
  <c r="J30" i="91"/>
  <c r="I30" i="91"/>
  <c r="H30" i="91"/>
  <c r="G30" i="91"/>
  <c r="F30" i="91"/>
  <c r="E30" i="91"/>
  <c r="D30" i="91"/>
  <c r="L29" i="91"/>
  <c r="K29" i="91"/>
  <c r="J29" i="91"/>
  <c r="I29" i="91"/>
  <c r="H29" i="91"/>
  <c r="G29" i="91"/>
  <c r="F29" i="91"/>
  <c r="E29" i="91"/>
  <c r="D29" i="91"/>
  <c r="L28" i="91"/>
  <c r="K28" i="91"/>
  <c r="J28" i="91"/>
  <c r="I28" i="91"/>
  <c r="H28" i="91"/>
  <c r="G28" i="91"/>
  <c r="F28" i="91"/>
  <c r="E28" i="91"/>
  <c r="D28" i="91"/>
  <c r="L27" i="91"/>
  <c r="K27" i="91"/>
  <c r="J27" i="91"/>
  <c r="I27" i="91"/>
  <c r="H27" i="91"/>
  <c r="G27" i="91"/>
  <c r="F27" i="91"/>
  <c r="E27" i="91"/>
  <c r="D27" i="91"/>
  <c r="L26" i="91"/>
  <c r="K26" i="91"/>
  <c r="J26" i="91"/>
  <c r="I26" i="91"/>
  <c r="H26" i="91"/>
  <c r="G26" i="91"/>
  <c r="F26" i="91"/>
  <c r="E26" i="91"/>
  <c r="D26" i="91"/>
  <c r="L25" i="91"/>
  <c r="K25" i="91"/>
  <c r="J25" i="91"/>
  <c r="I25" i="91"/>
  <c r="H25" i="91"/>
  <c r="G25" i="91"/>
  <c r="F25" i="91"/>
  <c r="E25" i="91"/>
  <c r="D25" i="91"/>
  <c r="L24" i="91"/>
  <c r="K24" i="91"/>
  <c r="J24" i="91"/>
  <c r="I24" i="91"/>
  <c r="H24" i="91"/>
  <c r="G24" i="91"/>
  <c r="F24" i="91"/>
  <c r="E24" i="91"/>
  <c r="D24" i="91"/>
  <c r="L23" i="91"/>
  <c r="K23" i="91"/>
  <c r="J23" i="91"/>
  <c r="I23" i="91"/>
  <c r="H23" i="91"/>
  <c r="G23" i="91"/>
  <c r="F23" i="91"/>
  <c r="E23" i="91"/>
  <c r="D23" i="91"/>
  <c r="L22" i="91"/>
  <c r="K22" i="91"/>
  <c r="J22" i="91"/>
  <c r="I22" i="91"/>
  <c r="H22" i="91"/>
  <c r="G22" i="91"/>
  <c r="F22" i="91"/>
  <c r="E22" i="91"/>
  <c r="D22" i="91"/>
  <c r="L21" i="91"/>
  <c r="K21" i="91"/>
  <c r="J21" i="91"/>
  <c r="I21" i="91"/>
  <c r="H21" i="91"/>
  <c r="G21" i="91"/>
  <c r="F21" i="91"/>
  <c r="E21" i="91"/>
  <c r="D21" i="91"/>
  <c r="L20" i="91"/>
  <c r="K20" i="91"/>
  <c r="J20" i="91"/>
  <c r="I20" i="91"/>
  <c r="H20" i="91"/>
  <c r="G20" i="91"/>
  <c r="F20" i="91"/>
  <c r="E20" i="91"/>
  <c r="D20" i="91"/>
  <c r="L19" i="91"/>
  <c r="K19" i="91"/>
  <c r="J19" i="91"/>
  <c r="I19" i="91"/>
  <c r="H19" i="91"/>
  <c r="G19" i="91"/>
  <c r="F19" i="91"/>
  <c r="E19" i="91"/>
  <c r="D19" i="91"/>
  <c r="L18" i="91"/>
  <c r="K18" i="91"/>
  <c r="J18" i="91"/>
  <c r="I18" i="91"/>
  <c r="H18" i="91"/>
  <c r="G18" i="91"/>
  <c r="F18" i="91"/>
  <c r="E18" i="91"/>
  <c r="D18" i="91"/>
  <c r="L17" i="91"/>
  <c r="K17" i="91"/>
  <c r="J17" i="91"/>
  <c r="I17" i="91"/>
  <c r="H17" i="91"/>
  <c r="G17" i="91"/>
  <c r="F17" i="91"/>
  <c r="E17" i="91"/>
  <c r="D17" i="91"/>
  <c r="L16" i="91"/>
  <c r="K16" i="91"/>
  <c r="J16" i="91"/>
  <c r="I16" i="91"/>
  <c r="H16" i="91"/>
  <c r="G16" i="91"/>
  <c r="F16" i="91"/>
  <c r="E16" i="91"/>
  <c r="D16" i="91"/>
  <c r="L15" i="91"/>
  <c r="K15" i="91"/>
  <c r="J15" i="91"/>
  <c r="I15" i="91"/>
  <c r="H15" i="91"/>
  <c r="G15" i="91"/>
  <c r="F15" i="91"/>
  <c r="E15" i="91"/>
  <c r="D15" i="91"/>
  <c r="L14" i="91"/>
  <c r="K14" i="91"/>
  <c r="J14" i="91"/>
  <c r="I14" i="91"/>
  <c r="H14" i="91"/>
  <c r="G14" i="91"/>
  <c r="F14" i="91"/>
  <c r="E14" i="91"/>
  <c r="D14" i="91"/>
  <c r="L13" i="91"/>
  <c r="K13" i="91"/>
  <c r="J13" i="91"/>
  <c r="I13" i="91"/>
  <c r="H13" i="91"/>
  <c r="G13" i="91"/>
  <c r="F13" i="91"/>
  <c r="E13" i="91"/>
  <c r="D13" i="91"/>
  <c r="L12" i="91"/>
  <c r="K12" i="91"/>
  <c r="J12" i="91"/>
  <c r="I12" i="91"/>
  <c r="H12" i="91"/>
  <c r="G12" i="91"/>
  <c r="F12" i="91"/>
  <c r="E12" i="91"/>
  <c r="D12" i="91"/>
  <c r="L11" i="91"/>
  <c r="K11" i="91"/>
  <c r="J11" i="91"/>
  <c r="I11" i="91"/>
  <c r="H11" i="91"/>
  <c r="G11" i="91"/>
  <c r="F11" i="91"/>
  <c r="E11" i="91"/>
  <c r="D11" i="91"/>
  <c r="L10" i="91"/>
  <c r="K10" i="91"/>
  <c r="J10" i="91"/>
  <c r="I10" i="91"/>
  <c r="H10" i="91"/>
  <c r="G10" i="91"/>
  <c r="F10" i="91"/>
  <c r="E10" i="91"/>
  <c r="D10" i="91"/>
  <c r="L9" i="91"/>
  <c r="K9" i="91"/>
  <c r="J9" i="91"/>
  <c r="I9" i="91"/>
  <c r="H9" i="91"/>
  <c r="G9" i="91"/>
  <c r="F9" i="91"/>
  <c r="E9" i="91"/>
  <c r="L8" i="91"/>
  <c r="K8" i="91"/>
  <c r="J8" i="91"/>
  <c r="I8" i="91"/>
  <c r="H8" i="91"/>
  <c r="G8" i="91"/>
  <c r="F8" i="91"/>
  <c r="E8" i="91"/>
  <c r="D8" i="91"/>
  <c r="L7" i="91"/>
  <c r="K7" i="91"/>
  <c r="J7" i="91"/>
  <c r="I7" i="91"/>
  <c r="H7" i="91"/>
  <c r="G7" i="91"/>
  <c r="F7" i="91"/>
  <c r="E7" i="91"/>
  <c r="D7" i="91"/>
  <c r="L6" i="91"/>
  <c r="K6" i="91"/>
  <c r="J6" i="91"/>
  <c r="I6" i="91"/>
  <c r="H6" i="91"/>
  <c r="G6" i="91"/>
  <c r="F6" i="91"/>
  <c r="E6" i="91"/>
  <c r="D6" i="91"/>
  <c r="L5" i="91"/>
  <c r="K5" i="91"/>
  <c r="J5" i="91"/>
  <c r="I5" i="91"/>
  <c r="H5" i="91"/>
  <c r="G5" i="91"/>
  <c r="F5" i="91"/>
  <c r="E5" i="91"/>
  <c r="D5" i="91"/>
  <c r="L4" i="91"/>
  <c r="K4" i="91"/>
  <c r="J4" i="91"/>
  <c r="I4" i="91"/>
  <c r="H4" i="91"/>
  <c r="G4" i="91"/>
  <c r="F4" i="91"/>
  <c r="E4" i="91"/>
  <c r="D4" i="91"/>
  <c r="L3" i="91"/>
  <c r="K3" i="91"/>
  <c r="J3" i="91"/>
  <c r="I3" i="91"/>
  <c r="H3" i="91"/>
  <c r="G3" i="91"/>
  <c r="F3" i="91"/>
  <c r="E3" i="91"/>
  <c r="D3" i="91"/>
  <c r="F3" i="92"/>
  <c r="E3" i="92"/>
  <c r="D3" i="92"/>
  <c r="I3" i="92"/>
  <c r="M8" i="91" l="1"/>
  <c r="M33" i="91"/>
  <c r="M41" i="91"/>
  <c r="M53" i="91"/>
  <c r="M61" i="91"/>
  <c r="M65" i="91"/>
  <c r="M73" i="91"/>
  <c r="M13" i="91"/>
  <c r="M17" i="91"/>
  <c r="M21" i="91"/>
  <c r="M25" i="91"/>
  <c r="M29" i="91"/>
  <c r="M37" i="91"/>
  <c r="M45" i="91"/>
  <c r="M49" i="91"/>
  <c r="M57" i="91"/>
  <c r="M69" i="91"/>
  <c r="M32" i="91"/>
  <c r="M9" i="91"/>
  <c r="M18" i="91"/>
  <c r="M22" i="91"/>
  <c r="M26" i="91"/>
  <c r="M30" i="91"/>
  <c r="M34" i="91"/>
  <c r="M38" i="91"/>
  <c r="M42" i="91"/>
  <c r="M46" i="91"/>
  <c r="M50" i="91"/>
  <c r="M54" i="91"/>
  <c r="M58" i="91"/>
  <c r="M62" i="91"/>
  <c r="M66" i="91"/>
  <c r="M70" i="91"/>
  <c r="M6" i="91"/>
  <c r="M11" i="91"/>
  <c r="M15" i="91"/>
  <c r="M19" i="91"/>
  <c r="M23" i="91"/>
  <c r="M27" i="91"/>
  <c r="M31" i="91"/>
  <c r="M35" i="91"/>
  <c r="M39" i="91"/>
  <c r="M43" i="91"/>
  <c r="M47" i="91"/>
  <c r="M51" i="91"/>
  <c r="M55" i="91"/>
  <c r="M59" i="91"/>
  <c r="M63" i="91"/>
  <c r="M67" i="91"/>
  <c r="M71" i="91"/>
  <c r="M7" i="91"/>
  <c r="M12" i="91"/>
  <c r="M16" i="91"/>
  <c r="M20" i="91"/>
  <c r="M24" i="91"/>
  <c r="M28" i="91"/>
  <c r="M36" i="91"/>
  <c r="M40" i="91"/>
  <c r="M44" i="91"/>
  <c r="M48" i="91"/>
  <c r="M52" i="91"/>
  <c r="M56" i="91"/>
  <c r="M60" i="91"/>
  <c r="M64" i="91"/>
  <c r="M68" i="91"/>
  <c r="M72" i="91"/>
  <c r="M5" i="91"/>
  <c r="M4" i="91"/>
  <c r="M3" i="91"/>
  <c r="M10" i="91"/>
  <c r="J3" i="92"/>
  <c r="B5" i="92"/>
  <c r="B6" i="92" s="1"/>
  <c r="B7" i="92" s="1"/>
  <c r="B8" i="92" s="1"/>
  <c r="B9" i="92" s="1"/>
  <c r="B10" i="92" s="1"/>
  <c r="B11" i="92" s="1"/>
  <c r="B12" i="92" s="1"/>
  <c r="B13" i="92" s="1"/>
  <c r="B14" i="92" s="1"/>
  <c r="B15" i="92" s="1"/>
  <c r="B16" i="92" s="1"/>
  <c r="B17" i="92" s="1"/>
  <c r="B18" i="92" s="1"/>
  <c r="B19" i="92" s="1"/>
  <c r="B20" i="92" s="1"/>
  <c r="B21" i="92" s="1"/>
  <c r="B22" i="92" s="1"/>
  <c r="B23" i="92" s="1"/>
  <c r="B24" i="92" s="1"/>
  <c r="B25" i="92" s="1"/>
  <c r="B26" i="92" s="1"/>
  <c r="B27" i="92" s="1"/>
  <c r="B28" i="92" s="1"/>
  <c r="B29" i="92" s="1"/>
  <c r="B30" i="92" s="1"/>
  <c r="B31" i="92" s="1"/>
  <c r="B32" i="92" s="1"/>
  <c r="B33" i="92" s="1"/>
  <c r="B34" i="92" s="1"/>
  <c r="B35" i="92" s="1"/>
  <c r="B36" i="92" s="1"/>
  <c r="B37" i="92" s="1"/>
  <c r="B38" i="92" s="1"/>
  <c r="B39" i="92" s="1"/>
  <c r="B40" i="92" s="1"/>
  <c r="B41" i="92" s="1"/>
  <c r="B42" i="92" s="1"/>
  <c r="B43" i="92" s="1"/>
  <c r="B44" i="92" s="1"/>
  <c r="B45" i="92" s="1"/>
  <c r="B46" i="92" s="1"/>
  <c r="B47" i="92" s="1"/>
  <c r="B48" i="92" s="1"/>
  <c r="B49" i="92" s="1"/>
  <c r="B50" i="92" s="1"/>
  <c r="B51" i="92" s="1"/>
  <c r="B52" i="92" s="1"/>
  <c r="B53" i="92" s="1"/>
  <c r="B54" i="92" s="1"/>
  <c r="B55" i="92" s="1"/>
  <c r="B56" i="92" s="1"/>
  <c r="B57" i="92" s="1"/>
  <c r="B58" i="92" s="1"/>
  <c r="B59" i="92" s="1"/>
  <c r="B60" i="92" s="1"/>
  <c r="B61" i="92" s="1"/>
  <c r="B62" i="92" s="1"/>
  <c r="B63" i="92" s="1"/>
  <c r="B64" i="92" s="1"/>
  <c r="B65" i="92" s="1"/>
  <c r="B66" i="92" s="1"/>
  <c r="B67" i="92" s="1"/>
  <c r="B68" i="92" s="1"/>
  <c r="B69" i="92" s="1"/>
  <c r="B70" i="92" s="1"/>
  <c r="B71" i="92" s="1"/>
  <c r="B72" i="92" s="1"/>
  <c r="B73" i="92" s="1"/>
  <c r="B5" i="91" l="1"/>
  <c r="B6" i="91" s="1"/>
  <c r="B7" i="91" s="1"/>
  <c r="B8" i="91" s="1"/>
  <c r="B9" i="91" s="1"/>
  <c r="B10" i="91" s="1"/>
  <c r="B11" i="91" s="1"/>
  <c r="B12" i="91" s="1"/>
  <c r="B13" i="91" s="1"/>
  <c r="B14" i="91" s="1"/>
  <c r="B15" i="91" s="1"/>
  <c r="B16" i="91" s="1"/>
  <c r="B17" i="91" s="1"/>
  <c r="B18" i="91" s="1"/>
  <c r="B19" i="91" s="1"/>
  <c r="B20" i="91" s="1"/>
  <c r="B21" i="91" s="1"/>
  <c r="B22" i="91" s="1"/>
  <c r="B23" i="91" s="1"/>
  <c r="B24" i="91" s="1"/>
  <c r="B25" i="91" s="1"/>
  <c r="B26" i="91" s="1"/>
  <c r="B27" i="91" s="1"/>
  <c r="B28" i="91" s="1"/>
  <c r="B29" i="91" s="1"/>
  <c r="B30" i="91" s="1"/>
  <c r="B31" i="91" s="1"/>
  <c r="B32" i="91" s="1"/>
  <c r="B33" i="91" s="1"/>
  <c r="B34" i="91" s="1"/>
  <c r="B35" i="91" s="1"/>
  <c r="B36" i="91" s="1"/>
  <c r="B37" i="91" s="1"/>
  <c r="B38" i="91" s="1"/>
  <c r="B39" i="91" s="1"/>
  <c r="B40" i="91" s="1"/>
  <c r="B41" i="91" s="1"/>
  <c r="B42" i="91" s="1"/>
  <c r="B43" i="91" s="1"/>
  <c r="B44" i="91" s="1"/>
  <c r="B45" i="91" s="1"/>
  <c r="B46" i="91" s="1"/>
  <c r="B47" i="91" s="1"/>
  <c r="B48" i="91" s="1"/>
  <c r="B49" i="91" s="1"/>
  <c r="B50" i="91" s="1"/>
  <c r="B51" i="91" s="1"/>
  <c r="B52" i="91" s="1"/>
  <c r="B53" i="91" s="1"/>
  <c r="B54" i="91" s="1"/>
  <c r="B55" i="91" s="1"/>
  <c r="B56" i="91" s="1"/>
  <c r="B57" i="91" s="1"/>
  <c r="B58" i="91" s="1"/>
  <c r="B59" i="91" s="1"/>
  <c r="B60" i="91" s="1"/>
  <c r="B61" i="91" s="1"/>
  <c r="B62" i="91" s="1"/>
  <c r="B63" i="91" s="1"/>
  <c r="B64" i="91" s="1"/>
  <c r="B65" i="91" s="1"/>
  <c r="B66" i="91" s="1"/>
  <c r="B67" i="91" s="1"/>
  <c r="B68" i="91" s="1"/>
  <c r="B69" i="91" s="1"/>
  <c r="B70" i="91" s="1"/>
  <c r="B71" i="91" s="1"/>
  <c r="B72" i="91" s="1"/>
  <c r="B73" i="91" s="1"/>
  <c r="A3" i="67" l="1"/>
  <c r="B3" i="67"/>
  <c r="C3" i="67"/>
  <c r="D3" i="67"/>
  <c r="E3" i="67"/>
  <c r="F3" i="67"/>
  <c r="G3" i="67"/>
  <c r="A4" i="67"/>
  <c r="B4" i="67"/>
  <c r="C4" i="67"/>
  <c r="D4" i="67"/>
  <c r="E4" i="67"/>
  <c r="F4" i="67"/>
  <c r="G4" i="67"/>
  <c r="A5" i="67"/>
  <c r="B5" i="67"/>
  <c r="C5" i="67"/>
  <c r="D5" i="67"/>
  <c r="E5" i="67"/>
  <c r="F5" i="67"/>
  <c r="G5" i="67"/>
  <c r="A6" i="67"/>
  <c r="B6" i="67"/>
  <c r="C6" i="67"/>
  <c r="D6" i="67"/>
  <c r="E6" i="67"/>
  <c r="F6" i="67"/>
  <c r="G6" i="67"/>
  <c r="A7" i="67"/>
  <c r="B7" i="67"/>
  <c r="C7" i="67"/>
  <c r="D7" i="67"/>
  <c r="E7" i="67"/>
  <c r="F7" i="67"/>
  <c r="G7" i="67"/>
  <c r="A8" i="67"/>
  <c r="B8" i="67"/>
  <c r="C8" i="67"/>
  <c r="D8" i="67"/>
  <c r="E8" i="67"/>
  <c r="F8" i="67"/>
  <c r="G8" i="67"/>
  <c r="A9" i="67"/>
  <c r="B9" i="67"/>
  <c r="C9" i="67"/>
  <c r="D9" i="67"/>
  <c r="E9" i="67"/>
  <c r="F9" i="67"/>
  <c r="G9" i="67"/>
  <c r="A10" i="67"/>
  <c r="B10" i="67"/>
  <c r="C10" i="67"/>
  <c r="D10" i="67"/>
  <c r="E10" i="67"/>
  <c r="F10" i="67"/>
  <c r="G10" i="67"/>
  <c r="A11" i="67"/>
  <c r="B11" i="67"/>
  <c r="C11" i="67"/>
  <c r="D11" i="67"/>
  <c r="E11" i="67"/>
  <c r="F11" i="67"/>
  <c r="G11" i="67"/>
  <c r="A12" i="67"/>
  <c r="B12" i="67"/>
  <c r="C12" i="67"/>
  <c r="D12" i="67"/>
  <c r="E12" i="67"/>
  <c r="F12" i="67"/>
  <c r="G12" i="67"/>
  <c r="A13" i="67"/>
  <c r="B13" i="67"/>
  <c r="C13" i="67"/>
  <c r="D13" i="67"/>
  <c r="E13" i="67"/>
  <c r="F13" i="67"/>
  <c r="G13" i="67"/>
  <c r="A14" i="67"/>
  <c r="B14" i="67"/>
  <c r="C14" i="67"/>
  <c r="D14" i="67"/>
  <c r="E14" i="67"/>
  <c r="F14" i="67"/>
  <c r="G14" i="67"/>
  <c r="A15" i="67"/>
  <c r="B15" i="67"/>
  <c r="C15" i="67"/>
  <c r="D15" i="67"/>
  <c r="E15" i="67"/>
  <c r="F15" i="67"/>
  <c r="G15" i="67"/>
  <c r="A16" i="67"/>
  <c r="B16" i="67"/>
  <c r="C16" i="67"/>
  <c r="D16" i="67"/>
  <c r="E16" i="67"/>
  <c r="F16" i="67"/>
  <c r="G16" i="67"/>
  <c r="A17" i="67"/>
  <c r="B17" i="67"/>
  <c r="C17" i="67"/>
  <c r="D17" i="67"/>
  <c r="E17" i="67"/>
  <c r="F17" i="67"/>
  <c r="G17" i="67"/>
  <c r="A18" i="67"/>
  <c r="B18" i="67"/>
  <c r="C18" i="67"/>
  <c r="D18" i="67"/>
  <c r="E18" i="67"/>
  <c r="F18" i="67"/>
  <c r="G18" i="67"/>
  <c r="A19" i="67"/>
  <c r="B19" i="67"/>
  <c r="C19" i="67"/>
  <c r="D19" i="67"/>
  <c r="E19" i="67"/>
  <c r="F19" i="67"/>
  <c r="G19" i="67"/>
  <c r="A20" i="67"/>
  <c r="B20" i="67"/>
  <c r="C20" i="67"/>
  <c r="D20" i="67"/>
  <c r="E20" i="67"/>
  <c r="F20" i="67"/>
  <c r="G20" i="67"/>
  <c r="A21" i="67"/>
  <c r="B21" i="67"/>
  <c r="C21" i="67"/>
  <c r="D21" i="67"/>
  <c r="E21" i="67"/>
  <c r="F21" i="67"/>
  <c r="G21" i="67"/>
  <c r="A22" i="67"/>
  <c r="B22" i="67"/>
  <c r="C22" i="67"/>
  <c r="D22" i="67"/>
  <c r="E22" i="67"/>
  <c r="F22" i="67"/>
  <c r="G22" i="67"/>
  <c r="A23" i="67"/>
  <c r="B23" i="67"/>
  <c r="C23" i="67"/>
  <c r="D23" i="67"/>
  <c r="E23" i="67"/>
  <c r="F23" i="67"/>
  <c r="G23" i="67"/>
  <c r="A24" i="67"/>
  <c r="B24" i="67"/>
  <c r="C24" i="67"/>
  <c r="D24" i="67"/>
  <c r="E24" i="67"/>
  <c r="F24" i="67"/>
  <c r="G24" i="67"/>
  <c r="A25" i="67"/>
  <c r="B25" i="67"/>
  <c r="C25" i="67"/>
  <c r="D25" i="67"/>
  <c r="E25" i="67"/>
  <c r="F25" i="67"/>
  <c r="G25" i="67"/>
  <c r="A26" i="67"/>
  <c r="B26" i="67"/>
  <c r="C26" i="67"/>
  <c r="D26" i="67"/>
  <c r="E26" i="67"/>
  <c r="F26" i="67"/>
  <c r="G26" i="67"/>
  <c r="A27" i="67"/>
  <c r="B27" i="67"/>
  <c r="C27" i="67"/>
  <c r="D27" i="67"/>
  <c r="E27" i="67"/>
  <c r="F27" i="67"/>
  <c r="G27" i="67"/>
  <c r="A28" i="67"/>
  <c r="B28" i="67"/>
  <c r="C28" i="67"/>
  <c r="D28" i="67"/>
  <c r="E28" i="67"/>
  <c r="F28" i="67"/>
  <c r="G28" i="67"/>
  <c r="A29" i="67"/>
  <c r="B29" i="67"/>
  <c r="C29" i="67"/>
  <c r="D29" i="67"/>
  <c r="E29" i="67"/>
  <c r="F29" i="67"/>
  <c r="G29" i="67"/>
  <c r="A30" i="67"/>
  <c r="B30" i="67"/>
  <c r="C30" i="67"/>
  <c r="D30" i="67"/>
  <c r="E30" i="67"/>
  <c r="F30" i="67"/>
  <c r="G30" i="67"/>
  <c r="A31" i="67"/>
  <c r="B31" i="67"/>
  <c r="C31" i="67"/>
  <c r="D31" i="67"/>
  <c r="E31" i="67"/>
  <c r="F31" i="67"/>
  <c r="G31" i="67"/>
  <c r="A32" i="67"/>
  <c r="B32" i="67"/>
  <c r="C32" i="67"/>
  <c r="D32" i="67"/>
  <c r="E32" i="67"/>
  <c r="F32" i="67"/>
  <c r="G32" i="67"/>
  <c r="A33" i="67"/>
  <c r="B33" i="67"/>
  <c r="C33" i="67"/>
  <c r="D33" i="67"/>
  <c r="E33" i="67"/>
  <c r="F33" i="67"/>
  <c r="G33" i="67"/>
  <c r="A34" i="67"/>
  <c r="B34" i="67"/>
  <c r="C34" i="67"/>
  <c r="D34" i="67"/>
  <c r="E34" i="67"/>
  <c r="F34" i="67"/>
  <c r="G34" i="67"/>
  <c r="A35" i="67"/>
  <c r="B35" i="67"/>
  <c r="C35" i="67"/>
  <c r="D35" i="67"/>
  <c r="E35" i="67"/>
  <c r="F35" i="67"/>
  <c r="G35" i="67"/>
  <c r="A36" i="67"/>
  <c r="B36" i="67"/>
  <c r="C36" i="67"/>
  <c r="D36" i="67"/>
  <c r="E36" i="67"/>
  <c r="F36" i="67"/>
  <c r="G36" i="67"/>
  <c r="A37" i="67"/>
  <c r="B37" i="67"/>
  <c r="C37" i="67"/>
  <c r="D37" i="67"/>
  <c r="E37" i="67"/>
  <c r="F37" i="67"/>
  <c r="G37" i="67"/>
  <c r="A38" i="67"/>
  <c r="B38" i="67"/>
  <c r="C38" i="67"/>
  <c r="D38" i="67"/>
  <c r="E38" i="67"/>
  <c r="F38" i="67"/>
  <c r="G38" i="67"/>
  <c r="A39" i="67"/>
  <c r="B39" i="67"/>
  <c r="C39" i="67"/>
  <c r="D39" i="67"/>
  <c r="E39" i="67"/>
  <c r="F39" i="67"/>
  <c r="G39" i="67"/>
  <c r="A40" i="67"/>
  <c r="B40" i="67"/>
  <c r="C40" i="67"/>
  <c r="D40" i="67"/>
  <c r="E40" i="67"/>
  <c r="F40" i="67"/>
  <c r="G40" i="67"/>
  <c r="A41" i="67"/>
  <c r="B41" i="67"/>
  <c r="C41" i="67"/>
  <c r="D41" i="67"/>
  <c r="E41" i="67"/>
  <c r="F41" i="67"/>
  <c r="G41" i="67"/>
  <c r="A42" i="67"/>
  <c r="B42" i="67"/>
  <c r="C42" i="67"/>
  <c r="D42" i="67"/>
  <c r="E42" i="67"/>
  <c r="F42" i="67"/>
  <c r="G42" i="67"/>
  <c r="A43" i="67"/>
  <c r="B43" i="67"/>
  <c r="C43" i="67"/>
  <c r="D43" i="67"/>
  <c r="E43" i="67"/>
  <c r="F43" i="67"/>
  <c r="G43" i="67"/>
  <c r="A44" i="67"/>
  <c r="B44" i="67"/>
  <c r="C44" i="67"/>
  <c r="D44" i="67"/>
  <c r="E44" i="67"/>
  <c r="F44" i="67"/>
  <c r="G44" i="67"/>
  <c r="A45" i="67"/>
  <c r="B45" i="67"/>
  <c r="C45" i="67"/>
  <c r="D45" i="67"/>
  <c r="E45" i="67"/>
  <c r="F45" i="67"/>
  <c r="G45" i="67"/>
  <c r="A46" i="67"/>
  <c r="B46" i="67"/>
  <c r="C46" i="67"/>
  <c r="D46" i="67"/>
  <c r="E46" i="67"/>
  <c r="F46" i="67"/>
  <c r="G46" i="67"/>
  <c r="A47" i="67"/>
  <c r="B47" i="67"/>
  <c r="C47" i="67"/>
  <c r="D47" i="67"/>
  <c r="E47" i="67"/>
  <c r="F47" i="67"/>
  <c r="G47" i="67"/>
  <c r="A48" i="67"/>
  <c r="B48" i="67"/>
  <c r="C48" i="67"/>
  <c r="D48" i="67"/>
  <c r="E48" i="67"/>
  <c r="F48" i="67"/>
  <c r="G48" i="67"/>
  <c r="A49" i="67"/>
  <c r="B49" i="67"/>
  <c r="C49" i="67"/>
  <c r="D49" i="67"/>
  <c r="E49" i="67"/>
  <c r="F49" i="67"/>
  <c r="G49" i="67"/>
  <c r="A50" i="67"/>
  <c r="B50" i="67"/>
  <c r="C50" i="67"/>
  <c r="D50" i="67"/>
  <c r="E50" i="67"/>
  <c r="F50" i="67"/>
  <c r="G50" i="67"/>
  <c r="A51" i="67"/>
  <c r="B51" i="67"/>
  <c r="C51" i="67"/>
  <c r="D51" i="67"/>
  <c r="E51" i="67"/>
  <c r="F51" i="67"/>
  <c r="G51" i="67"/>
  <c r="A52" i="67"/>
  <c r="B52" i="67"/>
  <c r="C52" i="67"/>
  <c r="D52" i="67"/>
  <c r="E52" i="67"/>
  <c r="F52" i="67"/>
  <c r="G52" i="67"/>
  <c r="A53" i="67"/>
  <c r="B53" i="67"/>
  <c r="C53" i="67"/>
  <c r="D53" i="67"/>
  <c r="E53" i="67"/>
  <c r="F53" i="67"/>
  <c r="G53" i="67"/>
  <c r="A54" i="67"/>
  <c r="B54" i="67"/>
  <c r="C54" i="67"/>
  <c r="D54" i="67"/>
  <c r="E54" i="67"/>
  <c r="F54" i="67"/>
  <c r="G54" i="67"/>
  <c r="A55" i="67"/>
  <c r="B55" i="67"/>
  <c r="C55" i="67"/>
  <c r="D55" i="67"/>
  <c r="E55" i="67"/>
  <c r="F55" i="67"/>
  <c r="G55" i="67"/>
  <c r="A56" i="67"/>
  <c r="B56" i="67"/>
  <c r="C56" i="67"/>
  <c r="D56" i="67"/>
  <c r="E56" i="67"/>
  <c r="F56" i="67"/>
  <c r="G56" i="67"/>
  <c r="A57" i="67"/>
  <c r="B57" i="67"/>
  <c r="C57" i="67"/>
  <c r="D57" i="67"/>
  <c r="E57" i="67"/>
  <c r="F57" i="67"/>
  <c r="G57" i="67"/>
  <c r="A58" i="67"/>
  <c r="B58" i="67"/>
  <c r="C58" i="67"/>
  <c r="D58" i="67"/>
  <c r="E58" i="67"/>
  <c r="F58" i="67"/>
  <c r="G58" i="67"/>
  <c r="A59" i="67"/>
  <c r="B59" i="67"/>
  <c r="C59" i="67"/>
  <c r="D59" i="67"/>
  <c r="E59" i="67"/>
  <c r="F59" i="67"/>
  <c r="G59" i="67"/>
  <c r="A60" i="67"/>
  <c r="B60" i="67"/>
  <c r="C60" i="67"/>
  <c r="D60" i="67"/>
  <c r="E60" i="67"/>
  <c r="F60" i="67"/>
  <c r="G60" i="67"/>
  <c r="A61" i="67"/>
  <c r="B61" i="67"/>
  <c r="C61" i="67"/>
  <c r="D61" i="67"/>
  <c r="E61" i="67"/>
  <c r="F61" i="67"/>
  <c r="G61" i="67"/>
  <c r="A62" i="67"/>
  <c r="B62" i="67"/>
  <c r="C62" i="67"/>
  <c r="D62" i="67"/>
  <c r="E62" i="67"/>
  <c r="F62" i="67"/>
  <c r="G62" i="67"/>
  <c r="A63" i="67"/>
  <c r="B63" i="67"/>
  <c r="C63" i="67"/>
  <c r="D63" i="67"/>
  <c r="E63" i="67"/>
  <c r="F63" i="67"/>
  <c r="G63" i="67"/>
  <c r="A64" i="67"/>
  <c r="B64" i="67"/>
  <c r="C64" i="67"/>
  <c r="D64" i="67"/>
  <c r="E64" i="67"/>
  <c r="F64" i="67"/>
  <c r="G64" i="67"/>
  <c r="A65" i="67"/>
  <c r="B65" i="67"/>
  <c r="C65" i="67"/>
  <c r="D65" i="67"/>
  <c r="E65" i="67"/>
  <c r="F65" i="67"/>
  <c r="G65" i="67"/>
  <c r="A66" i="67"/>
  <c r="B66" i="67"/>
  <c r="C66" i="67"/>
  <c r="D66" i="67"/>
  <c r="E66" i="67"/>
  <c r="F66" i="67"/>
  <c r="G66" i="67"/>
  <c r="A67" i="67"/>
  <c r="B67" i="67"/>
  <c r="C67" i="67"/>
  <c r="D67" i="67"/>
  <c r="E67" i="67"/>
  <c r="F67" i="67"/>
  <c r="G67" i="67"/>
  <c r="A68" i="67"/>
  <c r="B68" i="67"/>
  <c r="C68" i="67"/>
  <c r="D68" i="67"/>
  <c r="E68" i="67"/>
  <c r="F68" i="67"/>
  <c r="G68" i="67"/>
  <c r="A69" i="67"/>
  <c r="B69" i="67"/>
  <c r="C69" i="67"/>
  <c r="D69" i="67"/>
  <c r="E69" i="67"/>
  <c r="F69" i="67"/>
  <c r="G69" i="67"/>
  <c r="A70" i="67"/>
  <c r="B70" i="67"/>
  <c r="C70" i="67"/>
  <c r="D70" i="67"/>
  <c r="E70" i="67"/>
  <c r="F70" i="67"/>
  <c r="G70" i="67"/>
  <c r="A71" i="67"/>
  <c r="B71" i="67"/>
  <c r="C71" i="67"/>
  <c r="D71" i="67"/>
  <c r="E71" i="67"/>
  <c r="F71" i="67"/>
  <c r="G71" i="67"/>
  <c r="A72" i="67"/>
  <c r="B72" i="67"/>
  <c r="C72" i="67"/>
  <c r="D72" i="67"/>
  <c r="E72" i="67"/>
  <c r="F72" i="67"/>
  <c r="G72" i="67"/>
  <c r="A73" i="67"/>
  <c r="B73" i="67"/>
  <c r="C73" i="67"/>
  <c r="D73" i="67"/>
  <c r="E73" i="67"/>
  <c r="F73" i="67"/>
  <c r="G73" i="67"/>
  <c r="A74" i="67"/>
  <c r="B74" i="67"/>
  <c r="C74" i="67"/>
  <c r="D74" i="67"/>
  <c r="E74" i="67"/>
  <c r="F74" i="67"/>
  <c r="G74" i="67"/>
  <c r="A75" i="67"/>
  <c r="B75" i="67"/>
  <c r="C75" i="67"/>
  <c r="D75" i="67"/>
  <c r="E75" i="67"/>
  <c r="F75" i="67"/>
  <c r="G75" i="67"/>
  <c r="A76" i="67"/>
  <c r="B76" i="67"/>
  <c r="C76" i="67"/>
  <c r="D76" i="67"/>
  <c r="E76" i="67"/>
  <c r="F76" i="67"/>
  <c r="G76" i="67"/>
  <c r="A77" i="67"/>
  <c r="B77" i="67"/>
  <c r="C77" i="67"/>
  <c r="D77" i="67"/>
  <c r="E77" i="67"/>
  <c r="F77" i="67"/>
  <c r="G77" i="67"/>
  <c r="A78" i="67"/>
  <c r="B78" i="67"/>
  <c r="C78" i="67"/>
  <c r="D78" i="67"/>
  <c r="E78" i="67"/>
  <c r="F78" i="67"/>
  <c r="G78" i="67"/>
  <c r="A79" i="67"/>
  <c r="B79" i="67"/>
  <c r="C79" i="67"/>
  <c r="D79" i="67"/>
  <c r="E79" i="67"/>
  <c r="F79" i="67"/>
  <c r="G79" i="67"/>
  <c r="A80" i="67"/>
  <c r="B80" i="67"/>
  <c r="C80" i="67"/>
  <c r="D80" i="67"/>
  <c r="E80" i="67"/>
  <c r="F80" i="67"/>
  <c r="G80" i="67"/>
  <c r="A81" i="67"/>
  <c r="B81" i="67"/>
  <c r="C81" i="67"/>
  <c r="D81" i="67"/>
  <c r="E81" i="67"/>
  <c r="F81" i="67"/>
  <c r="G81" i="67"/>
  <c r="A82" i="67"/>
  <c r="B82" i="67"/>
  <c r="C82" i="67"/>
  <c r="D82" i="67"/>
  <c r="E82" i="67"/>
  <c r="F82" i="67"/>
  <c r="G82" i="67"/>
  <c r="A83" i="67"/>
  <c r="B83" i="67"/>
  <c r="C83" i="67"/>
  <c r="D83" i="67"/>
  <c r="E83" i="67"/>
  <c r="F83" i="67"/>
  <c r="G83" i="67"/>
  <c r="A84" i="67"/>
  <c r="B84" i="67"/>
  <c r="C84" i="67"/>
  <c r="D84" i="67"/>
  <c r="E84" i="67"/>
  <c r="F84" i="67"/>
  <c r="G84" i="67"/>
  <c r="A85" i="67"/>
  <c r="B85" i="67"/>
  <c r="C85" i="67"/>
  <c r="D85" i="67"/>
  <c r="E85" i="67"/>
  <c r="F85" i="67"/>
  <c r="G85" i="67"/>
  <c r="A86" i="67"/>
  <c r="B86" i="67"/>
  <c r="C86" i="67"/>
  <c r="D86" i="67"/>
  <c r="E86" i="67"/>
  <c r="F86" i="67"/>
  <c r="G86" i="67"/>
  <c r="A87" i="67"/>
  <c r="B87" i="67"/>
  <c r="C87" i="67"/>
  <c r="D87" i="67"/>
  <c r="E87" i="67"/>
  <c r="F87" i="67"/>
  <c r="G87" i="67"/>
  <c r="A88" i="67"/>
  <c r="B88" i="67"/>
  <c r="C88" i="67"/>
  <c r="D88" i="67"/>
  <c r="E88" i="67"/>
  <c r="F88" i="67"/>
  <c r="G88" i="67"/>
  <c r="A89" i="67"/>
  <c r="B89" i="67"/>
  <c r="C89" i="67"/>
  <c r="D89" i="67"/>
  <c r="E89" i="67"/>
  <c r="F89" i="67"/>
  <c r="G89" i="67"/>
  <c r="A90" i="67"/>
  <c r="B90" i="67"/>
  <c r="C90" i="67"/>
  <c r="D90" i="67"/>
  <c r="E90" i="67"/>
  <c r="F90" i="67"/>
  <c r="G90" i="67"/>
  <c r="A91" i="67"/>
  <c r="B91" i="67"/>
  <c r="C91" i="67"/>
  <c r="D91" i="67"/>
  <c r="E91" i="67"/>
  <c r="F91" i="67"/>
  <c r="G91" i="67"/>
  <c r="A92" i="67"/>
  <c r="B92" i="67"/>
  <c r="C92" i="67"/>
  <c r="D92" i="67"/>
  <c r="E92" i="67"/>
  <c r="F92" i="67"/>
  <c r="G92" i="67"/>
  <c r="A93" i="67"/>
  <c r="B93" i="67"/>
  <c r="C93" i="67"/>
  <c r="D93" i="67"/>
  <c r="E93" i="67"/>
  <c r="F93" i="67"/>
  <c r="G93" i="67"/>
  <c r="A94" i="67"/>
  <c r="B94" i="67"/>
  <c r="C94" i="67"/>
  <c r="D94" i="67"/>
  <c r="E94" i="67"/>
  <c r="F94" i="67"/>
  <c r="G94" i="67"/>
  <c r="A95" i="67"/>
  <c r="B95" i="67"/>
  <c r="C95" i="67"/>
  <c r="D95" i="67"/>
  <c r="E95" i="67"/>
  <c r="F95" i="67"/>
  <c r="G95" i="67"/>
  <c r="A96" i="67"/>
  <c r="B96" i="67"/>
  <c r="C96" i="67"/>
  <c r="D96" i="67"/>
  <c r="E96" i="67"/>
  <c r="F96" i="67"/>
  <c r="G96" i="67"/>
  <c r="A97" i="67"/>
  <c r="B97" i="67"/>
  <c r="C97" i="67"/>
  <c r="D97" i="67"/>
  <c r="E97" i="67"/>
  <c r="F97" i="67"/>
  <c r="G97" i="67"/>
  <c r="A98" i="67"/>
  <c r="B98" i="67"/>
  <c r="C98" i="67"/>
  <c r="D98" i="67"/>
  <c r="E98" i="67"/>
  <c r="F98" i="67"/>
  <c r="G98" i="67"/>
  <c r="A99" i="67"/>
  <c r="B99" i="67"/>
  <c r="C99" i="67"/>
  <c r="D99" i="67"/>
  <c r="E99" i="67"/>
  <c r="F99" i="67"/>
  <c r="G99" i="67"/>
  <c r="A100" i="67"/>
  <c r="B100" i="67"/>
  <c r="C100" i="67"/>
  <c r="D100" i="67"/>
  <c r="E100" i="67"/>
  <c r="F100" i="67"/>
  <c r="G100" i="67"/>
  <c r="A101" i="67"/>
  <c r="B101" i="67"/>
  <c r="C101" i="67"/>
  <c r="D101" i="67"/>
  <c r="E101" i="67"/>
  <c r="F101" i="67"/>
  <c r="G101" i="67"/>
  <c r="B2" i="67"/>
  <c r="C2" i="67"/>
  <c r="D2" i="67"/>
  <c r="E2" i="67"/>
  <c r="F2" i="67"/>
  <c r="G2" i="67"/>
  <c r="A2" i="67" l="1"/>
  <c r="C1" i="67"/>
  <c r="B1" i="67"/>
  <c r="H14" i="1" l="1"/>
  <c r="H15" i="1"/>
  <c r="H11" i="1"/>
  <c r="H12" i="1"/>
  <c r="H9" i="1"/>
  <c r="H10" i="1"/>
  <c r="H13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</calcChain>
</file>

<file path=xl/sharedStrings.xml><?xml version="1.0" encoding="utf-8"?>
<sst xmlns="http://schemas.openxmlformats.org/spreadsheetml/2006/main" count="2433" uniqueCount="296">
  <si>
    <t>First</t>
  </si>
  <si>
    <t>Last</t>
  </si>
  <si>
    <t>Club</t>
  </si>
  <si>
    <t>D.O.B.</t>
  </si>
  <si>
    <t>Draw #</t>
  </si>
  <si>
    <t>Athlete Birthday</t>
  </si>
  <si>
    <t>Enter Scores</t>
  </si>
  <si>
    <t>Total Score</t>
  </si>
  <si>
    <t>Athletes</t>
  </si>
  <si>
    <t>Skill 1
0 1</t>
  </si>
  <si>
    <t>Skill 5
0 1</t>
  </si>
  <si>
    <t>Skill 6
0 1</t>
  </si>
  <si>
    <t>Skill 2
0 1</t>
  </si>
  <si>
    <t>Level 4</t>
  </si>
  <si>
    <t>Score</t>
  </si>
  <si>
    <t>Handstand / Flexibility Sequence</t>
  </si>
  <si>
    <t>Bonus
0 1</t>
  </si>
  <si>
    <t>Skill 3
0 1 2</t>
  </si>
  <si>
    <t>Skill 1
0 1 2</t>
  </si>
  <si>
    <t>Skill 4
0 1 2 3</t>
  </si>
  <si>
    <t>Skill 3
0 1</t>
  </si>
  <si>
    <t>Skill 7
0 1</t>
  </si>
  <si>
    <t>Strength-Speed #1</t>
  </si>
  <si>
    <t>Flexibility #2</t>
  </si>
  <si>
    <t>Pre-
Swim</t>
  </si>
  <si>
    <t>Pre-Swim</t>
  </si>
  <si>
    <r>
      <t>Total Pts for Flexibility
(Max 12/</t>
    </r>
    <r>
      <rPr>
        <b/>
        <sz val="12"/>
        <color rgb="FF0070C0"/>
        <rFont val="Calibri"/>
        <family val="2"/>
      </rPr>
      <t>13</t>
    </r>
    <r>
      <rPr>
        <b/>
        <sz val="12"/>
        <color indexed="8"/>
        <rFont val="Calibri"/>
        <family val="2"/>
      </rPr>
      <t xml:space="preserve">) </t>
    </r>
  </si>
  <si>
    <t>Elizabeth</t>
  </si>
  <si>
    <t>Paolina</t>
  </si>
  <si>
    <t>Kaavya</t>
  </si>
  <si>
    <t>Ella</t>
  </si>
  <si>
    <t>Stella</t>
  </si>
  <si>
    <t>Wendi</t>
  </si>
  <si>
    <t>Vanessa</t>
  </si>
  <si>
    <t>Mako</t>
  </si>
  <si>
    <t>Nicolette</t>
  </si>
  <si>
    <t>Sophia</t>
  </si>
  <si>
    <t>Sarah</t>
  </si>
  <si>
    <t xml:space="preserve">Amy </t>
  </si>
  <si>
    <t>Dempsey</t>
  </si>
  <si>
    <t>Noemie</t>
  </si>
  <si>
    <t xml:space="preserve">AnaMaria </t>
  </si>
  <si>
    <t>Eliana</t>
  </si>
  <si>
    <t xml:space="preserve">Olivia </t>
  </si>
  <si>
    <t>Viola</t>
  </si>
  <si>
    <t>Metta</t>
  </si>
  <si>
    <t>Jaime</t>
  </si>
  <si>
    <t xml:space="preserve">Cecillia </t>
  </si>
  <si>
    <t>Jennifer</t>
  </si>
  <si>
    <t>Jamie</t>
  </si>
  <si>
    <t>Ghizal</t>
  </si>
  <si>
    <t>Serena</t>
  </si>
  <si>
    <t>Michael</t>
  </si>
  <si>
    <t>Natalia</t>
  </si>
  <si>
    <t>Alivia</t>
  </si>
  <si>
    <t>Yanna</t>
  </si>
  <si>
    <t>Vivian</t>
  </si>
  <si>
    <t>Zakharov</t>
  </si>
  <si>
    <t>Hunt</t>
  </si>
  <si>
    <t>Kapadia</t>
  </si>
  <si>
    <t>Wei</t>
  </si>
  <si>
    <t>Ang</t>
  </si>
  <si>
    <t>Ning</t>
  </si>
  <si>
    <t>Lai</t>
  </si>
  <si>
    <t>Begossi</t>
  </si>
  <si>
    <t>Tselikis</t>
  </si>
  <si>
    <t>Shen</t>
  </si>
  <si>
    <t>Seo</t>
  </si>
  <si>
    <t>Wang</t>
  </si>
  <si>
    <t>Raftus</t>
  </si>
  <si>
    <t>Barrere</t>
  </si>
  <si>
    <t>Camero</t>
  </si>
  <si>
    <t>Ahn</t>
  </si>
  <si>
    <t xml:space="preserve">Brady </t>
  </si>
  <si>
    <t>Li</t>
  </si>
  <si>
    <t>Wendt</t>
  </si>
  <si>
    <t>Jones</t>
  </si>
  <si>
    <t>Grote</t>
  </si>
  <si>
    <t>Ryu</t>
  </si>
  <si>
    <t>Starck</t>
  </si>
  <si>
    <t>Tsives</t>
  </si>
  <si>
    <t>Akbar</t>
  </si>
  <si>
    <t>Dong</t>
  </si>
  <si>
    <t>Chan</t>
  </si>
  <si>
    <t>Butler</t>
  </si>
  <si>
    <t>Oliver</t>
  </si>
  <si>
    <t>Hauck</t>
  </si>
  <si>
    <t>Wu</t>
  </si>
  <si>
    <t>Weihan (Lily)</t>
  </si>
  <si>
    <t>Chen</t>
  </si>
  <si>
    <t>Chloe</t>
  </si>
  <si>
    <t>Davitiani</t>
  </si>
  <si>
    <t>Sophie</t>
  </si>
  <si>
    <t>Lin</t>
  </si>
  <si>
    <t>Isa</t>
  </si>
  <si>
    <t>Zhai</t>
  </si>
  <si>
    <t>Hyeonseo (Hannah)</t>
  </si>
  <si>
    <t>Ryou</t>
  </si>
  <si>
    <t>Schroeder</t>
  </si>
  <si>
    <t xml:space="preserve">Maisy </t>
  </si>
  <si>
    <t>Fleming</t>
  </si>
  <si>
    <t>Maura</t>
  </si>
  <si>
    <t>Krueger</t>
  </si>
  <si>
    <t>Shuphan</t>
  </si>
  <si>
    <t>Zhao</t>
  </si>
  <si>
    <t>Ayla</t>
  </si>
  <si>
    <t>Barry</t>
  </si>
  <si>
    <t>Emily</t>
  </si>
  <si>
    <t>Slonaker</t>
  </si>
  <si>
    <t>Gabby</t>
  </si>
  <si>
    <t xml:space="preserve">Nelson </t>
  </si>
  <si>
    <t>Lily</t>
  </si>
  <si>
    <t>Baioni</t>
  </si>
  <si>
    <t>Krystal</t>
  </si>
  <si>
    <t>Mona</t>
  </si>
  <si>
    <t>Schwickert</t>
  </si>
  <si>
    <t>Karen</t>
  </si>
  <si>
    <t>Xue</t>
  </si>
  <si>
    <t>Manuel</t>
  </si>
  <si>
    <t>Isabella</t>
  </si>
  <si>
    <t>Lindsay</t>
  </si>
  <si>
    <t>Shin</t>
  </si>
  <si>
    <t xml:space="preserve">Alessia </t>
  </si>
  <si>
    <t>Rosso</t>
  </si>
  <si>
    <t>Marlo</t>
  </si>
  <si>
    <t>Goldhoff</t>
  </si>
  <si>
    <t>Robinson</t>
  </si>
  <si>
    <t>Xavier</t>
  </si>
  <si>
    <t>Angela</t>
  </si>
  <si>
    <t>Cheng</t>
  </si>
  <si>
    <t>Audrey</t>
  </si>
  <si>
    <t>Taylor</t>
  </si>
  <si>
    <t>Maya</t>
  </si>
  <si>
    <t>Reistad</t>
  </si>
  <si>
    <t>Alicia</t>
  </si>
  <si>
    <t>Lombardi</t>
  </si>
  <si>
    <t>Sarracino</t>
  </si>
  <si>
    <t>Madelyn</t>
  </si>
  <si>
    <t>DiGaudio</t>
  </si>
  <si>
    <t>Yumeng (Melissa)</t>
  </si>
  <si>
    <t>Ding</t>
  </si>
  <si>
    <t>Audrina</t>
  </si>
  <si>
    <t>Mangiamele</t>
  </si>
  <si>
    <t xml:space="preserve">Marikit </t>
  </si>
  <si>
    <t>Flores</t>
  </si>
  <si>
    <t>Victoria</t>
  </si>
  <si>
    <t>Volfson</t>
  </si>
  <si>
    <t xml:space="preserve">Eloise </t>
  </si>
  <si>
    <t>Krigbaum</t>
  </si>
  <si>
    <t>Abigale</t>
  </si>
  <si>
    <t>Ye</t>
  </si>
  <si>
    <t>Olivia</t>
  </si>
  <si>
    <t>Zhu</t>
  </si>
  <si>
    <t>Erin</t>
  </si>
  <si>
    <t>Maeng</t>
  </si>
  <si>
    <t>Burpees, Jumping Lunge Switches, L/R Standing "Y" Position Hold</t>
  </si>
  <si>
    <t>Skill 5
0 1 2 3</t>
  </si>
  <si>
    <t>Skill 8
0 1 2 3</t>
  </si>
  <si>
    <r>
      <t>Total Pts for Strength-Speed
(Max 14/</t>
    </r>
    <r>
      <rPr>
        <b/>
        <sz val="12"/>
        <color rgb="FF0070C0"/>
        <rFont val="Calibri"/>
        <family val="2"/>
      </rPr>
      <t>15</t>
    </r>
    <r>
      <rPr>
        <b/>
        <sz val="12"/>
        <color indexed="8"/>
        <rFont val="Calibri"/>
        <family val="2"/>
      </rPr>
      <t xml:space="preserve">) </t>
    </r>
  </si>
  <si>
    <t>OVERALL TOTAL of 28</t>
  </si>
  <si>
    <t>Skill 2
0 1 2 3 4</t>
  </si>
  <si>
    <t>Rank</t>
  </si>
  <si>
    <t>Ariana</t>
  </si>
  <si>
    <t>Rio</t>
  </si>
  <si>
    <t>Jupiter</t>
  </si>
  <si>
    <t>Oceanea</t>
  </si>
  <si>
    <t>Team</t>
  </si>
  <si>
    <t>J1</t>
  </si>
  <si>
    <t>J2</t>
  </si>
  <si>
    <t>J3</t>
  </si>
  <si>
    <t>J4</t>
  </si>
  <si>
    <t>Total</t>
  </si>
  <si>
    <t>Figure Score</t>
  </si>
  <si>
    <t>J5</t>
  </si>
  <si>
    <t>Draw</t>
  </si>
  <si>
    <t>DD</t>
  </si>
  <si>
    <t xml:space="preserve">Figure 1 </t>
  </si>
  <si>
    <t xml:space="preserve">Figure 2 </t>
  </si>
  <si>
    <t xml:space="preserve">Figure 3 </t>
  </si>
  <si>
    <t xml:space="preserve">Figure 4 </t>
  </si>
  <si>
    <t>Figure 1 - Ariana</t>
  </si>
  <si>
    <t>Figure 2 - Rio</t>
  </si>
  <si>
    <t>Figure 3 - Jupiter</t>
  </si>
  <si>
    <t>Figure 4 - Oceanea</t>
  </si>
  <si>
    <t>Synch</t>
  </si>
  <si>
    <t>Height &amp; Propulsion 30%</t>
  </si>
  <si>
    <t>Clarity &amp; Sharpness 40%</t>
  </si>
  <si>
    <t>Manner of Presentation 30%</t>
  </si>
  <si>
    <t>Routine Score</t>
  </si>
  <si>
    <t>Combined</t>
  </si>
  <si>
    <t>1A Figures 50%</t>
  </si>
  <si>
    <t>1B Skills 20%</t>
  </si>
  <si>
    <t>2 Routine 30%</t>
  </si>
  <si>
    <t>Average</t>
  </si>
  <si>
    <t>13-15 Age Group</t>
  </si>
  <si>
    <t>2022 USA Artistic Swimming National Teams Trials</t>
  </si>
  <si>
    <t>Phase 1A - Virtual Figures</t>
  </si>
  <si>
    <t>Detailed Scores</t>
  </si>
  <si>
    <t>Order by Rank</t>
  </si>
  <si>
    <t>Phase 1B - Virtual National Skills Testing</t>
  </si>
  <si>
    <t>Phase 2 - Individual Routine</t>
  </si>
  <si>
    <t>Phase 1A, 1B, 2 Combined</t>
  </si>
  <si>
    <t>Freedom Valley</t>
  </si>
  <si>
    <t>Santa Clara Aquamaids</t>
  </si>
  <si>
    <t>Pirouettes of Texas</t>
  </si>
  <si>
    <t>ANA YMCA Synchro</t>
  </si>
  <si>
    <t>Houston SynchroStars</t>
  </si>
  <si>
    <t>Walnut Creek Aquanuts</t>
  </si>
  <si>
    <t>So Nevada Desert Mermaids</t>
  </si>
  <si>
    <t>New Canaan Y Aquianas</t>
  </si>
  <si>
    <t>Scratch</t>
  </si>
  <si>
    <t>Seattle Synchro</t>
  </si>
  <si>
    <t>Austin Angelfish</t>
  </si>
  <si>
    <t>Scottsdale Synchro</t>
  </si>
  <si>
    <t>Splash Synchro</t>
  </si>
  <si>
    <t>Cincinnati Synchrogators</t>
  </si>
  <si>
    <t>Swimkins Synchro</t>
  </si>
  <si>
    <t>Caitlin</t>
  </si>
  <si>
    <t>McNamara</t>
  </si>
  <si>
    <t>Gardens Synchro</t>
  </si>
  <si>
    <t>Menomonee Falls Dolphinettes</t>
  </si>
  <si>
    <t>Town of Tonawanda Aquettes</t>
  </si>
  <si>
    <t>Blue Legend Artistic Swimming</t>
  </si>
  <si>
    <t>Arizona Desert Dolphins</t>
  </si>
  <si>
    <t>MAC Synchro</t>
  </si>
  <si>
    <t>San Francisco Merionettes</t>
  </si>
  <si>
    <t>Pacific Waves Synchro</t>
  </si>
  <si>
    <t/>
  </si>
  <si>
    <t>020100</t>
  </si>
  <si>
    <t>010211</t>
  </si>
  <si>
    <t>030101</t>
  </si>
  <si>
    <t>020221</t>
  </si>
  <si>
    <t>010221</t>
  </si>
  <si>
    <t>020111</t>
  </si>
  <si>
    <t>020001</t>
  </si>
  <si>
    <t>010001</t>
  </si>
  <si>
    <t>010121</t>
  </si>
  <si>
    <t>000021</t>
  </si>
  <si>
    <t>030011</t>
  </si>
  <si>
    <t>000000000</t>
  </si>
  <si>
    <t>100010001</t>
  </si>
  <si>
    <t>000000001</t>
  </si>
  <si>
    <t>100110011</t>
  </si>
  <si>
    <t>100011101</t>
  </si>
  <si>
    <t>011301131</t>
  </si>
  <si>
    <t>111111130</t>
  </si>
  <si>
    <t>100010011</t>
  </si>
  <si>
    <t>111311131</t>
  </si>
  <si>
    <t>100310030</t>
  </si>
  <si>
    <t>000010021</t>
  </si>
  <si>
    <t>100010000</t>
  </si>
  <si>
    <t>100111131</t>
  </si>
  <si>
    <t>111111111</t>
  </si>
  <si>
    <t>100110010</t>
  </si>
  <si>
    <t>000100000</t>
  </si>
  <si>
    <t>100310031</t>
  </si>
  <si>
    <t>100310111</t>
  </si>
  <si>
    <t>100310011</t>
  </si>
  <si>
    <t>000310031</t>
  </si>
  <si>
    <t>000000010</t>
  </si>
  <si>
    <t>100000001</t>
  </si>
  <si>
    <t>100210020</t>
  </si>
  <si>
    <t>100310131</t>
  </si>
  <si>
    <t>100310021</t>
  </si>
  <si>
    <t>000200020</t>
  </si>
  <si>
    <t>100100001</t>
  </si>
  <si>
    <t>101010010</t>
  </si>
  <si>
    <t>100010101</t>
  </si>
  <si>
    <t>110311121</t>
  </si>
  <si>
    <t>100110110</t>
  </si>
  <si>
    <t>100110001</t>
  </si>
  <si>
    <t>011101110</t>
  </si>
  <si>
    <t>001010100</t>
  </si>
  <si>
    <t>100210030</t>
  </si>
  <si>
    <t>111011011</t>
  </si>
  <si>
    <t>010100010</t>
  </si>
  <si>
    <t>110001001</t>
  </si>
  <si>
    <t>000100010</t>
  </si>
  <si>
    <t>100010010</t>
  </si>
  <si>
    <t>110210120</t>
  </si>
  <si>
    <t>111211001</t>
  </si>
  <si>
    <t>Amy</t>
  </si>
  <si>
    <t>AnaMaria</t>
  </si>
  <si>
    <t>Brady</t>
  </si>
  <si>
    <t>Cecillia</t>
  </si>
  <si>
    <t>Maisy</t>
  </si>
  <si>
    <t>Nelson</t>
  </si>
  <si>
    <t>Alessia</t>
  </si>
  <si>
    <t>Marikit</t>
  </si>
  <si>
    <t>Eloise</t>
  </si>
  <si>
    <t>020110</t>
  </si>
  <si>
    <t>121111</t>
  </si>
  <si>
    <t>11 - SCR</t>
  </si>
  <si>
    <t>000310011</t>
  </si>
  <si>
    <t>000300001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</si>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</sst>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"/>
    <numFmt numFmtId="165" formatCode="mm/dd/yy;@"/>
    <numFmt numFmtId="166" formatCode="0.0"/>
    <numFmt numFmtId="167" formatCode="0.0000"/>
  </numFmts>
  <fonts count="38">
    <font>
      <sz val="10"/>
      <color indexed="8"/>
      <name val="Arial"/>
      <family val="2"/>
    </font>
    <font>
      <sz val="10"/>
      <name val="Mang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6"/>
      <color indexed="8"/>
      <name val="Calibri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i/>
      <sz val="11"/>
      <color indexed="23"/>
      <name val="Calibri"/>
      <family val="2"/>
    </font>
    <font>
      <b/>
      <sz val="10"/>
      <name val="Arial"/>
      <family val="2"/>
    </font>
    <font>
      <b/>
      <sz val="18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8"/>
      <color indexed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9"/>
      <color rgb="FF0070C0"/>
      <name val="Arial"/>
      <family val="2"/>
    </font>
    <font>
      <b/>
      <sz val="10"/>
      <color theme="1"/>
      <name val="Arial"/>
      <family val="2"/>
    </font>
    <font>
      <b/>
      <sz val="9"/>
      <color theme="8"/>
      <name val="Arial"/>
      <family val="2"/>
    </font>
    <font>
      <b/>
      <sz val="12"/>
      <color rgb="FF0070C0"/>
      <name val="Calibri"/>
      <family val="2"/>
    </font>
    <font>
      <b/>
      <sz val="16"/>
      <color rgb="FF0070C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i/>
      <sz val="10"/>
      <color indexed="8"/>
      <name val="Arial"/>
      <family val="2"/>
    </font>
    <font>
      <sz val="10"/>
      <color rgb="FFFF0000"/>
      <name val="Arial"/>
      <family val="2"/>
    </font>
    <font>
      <b/>
      <sz val="16"/>
      <color indexed="8"/>
      <name val="Arial"/>
      <family val="2"/>
    </font>
    <font>
      <sz val="1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theme="0" tint="-0.24994659260841701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thick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3" fillId="0" borderId="0"/>
  </cellStyleXfs>
  <cellXfs count="275">
    <xf numFmtId="0" fontId="0" fillId="0" borderId="0" xfId="0"/>
    <xf numFmtId="0" fontId="0" fillId="0" borderId="0" xfId="0" applyAlignment="1">
      <alignment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3" fillId="0" borderId="0" xfId="4" applyAlignment="1">
      <alignment horizontal="center" vertical="center"/>
    </xf>
    <xf numFmtId="0" fontId="3" fillId="0" borderId="0" xfId="4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6" fillId="0" borderId="0" xfId="4" applyFont="1" applyFill="1" applyAlignment="1">
      <alignment horizontal="left" vertical="center"/>
    </xf>
    <xf numFmtId="0" fontId="6" fillId="0" borderId="0" xfId="4" applyFont="1" applyAlignment="1" applyProtection="1">
      <alignment horizontal="left" vertical="center"/>
    </xf>
    <xf numFmtId="0" fontId="6" fillId="0" borderId="0" xfId="4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3" fillId="0" borderId="2" xfId="4" applyFill="1" applyBorder="1" applyAlignment="1" applyProtection="1">
      <alignment horizontal="center" vertical="center"/>
    </xf>
    <xf numFmtId="2" fontId="7" fillId="3" borderId="2" xfId="4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7" fillId="0" borderId="2" xfId="0" applyFont="1" applyFill="1" applyBorder="1" applyAlignment="1" applyProtection="1">
      <alignment horizontal="center" vertical="center"/>
    </xf>
    <xf numFmtId="0" fontId="8" fillId="5" borderId="2" xfId="4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Protection="1"/>
    <xf numFmtId="0" fontId="2" fillId="0" borderId="0" xfId="0" applyFont="1" applyProtection="1"/>
    <xf numFmtId="0" fontId="2" fillId="0" borderId="0" xfId="0" applyFont="1"/>
    <xf numFmtId="0" fontId="0" fillId="0" borderId="15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wrapText="1"/>
    </xf>
    <xf numFmtId="0" fontId="4" fillId="0" borderId="0" xfId="0" applyFont="1" applyAlignment="1">
      <alignment horizontal="right" wrapText="1" indent="2"/>
    </xf>
    <xf numFmtId="0" fontId="11" fillId="0" borderId="0" xfId="0" applyFont="1" applyAlignment="1">
      <alignment horizontal="right" wrapText="1" indent="1"/>
    </xf>
    <xf numFmtId="165" fontId="11" fillId="0" borderId="0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3" fillId="0" borderId="0" xfId="4" applyBorder="1" applyAlignment="1" applyProtection="1">
      <alignment horizontal="left" vertical="center"/>
    </xf>
    <xf numFmtId="0" fontId="3" fillId="0" borderId="0" xfId="4" applyFill="1" applyBorder="1" applyAlignment="1" applyProtection="1">
      <alignment horizontal="left" vertical="center"/>
    </xf>
    <xf numFmtId="0" fontId="5" fillId="0" borderId="0" xfId="4" applyFont="1" applyBorder="1" applyAlignment="1" applyProtection="1">
      <alignment horizontal="left" vertical="center"/>
    </xf>
    <xf numFmtId="0" fontId="0" fillId="0" borderId="0" xfId="0" applyProtection="1"/>
    <xf numFmtId="0" fontId="3" fillId="0" borderId="0" xfId="4" applyAlignment="1" applyProtection="1">
      <alignment horizontal="left" vertical="center"/>
    </xf>
    <xf numFmtId="0" fontId="3" fillId="0" borderId="0" xfId="4" applyFill="1" applyAlignment="1" applyProtection="1">
      <alignment horizontal="left" vertical="center"/>
    </xf>
    <xf numFmtId="0" fontId="5" fillId="0" borderId="0" xfId="4" applyFont="1" applyAlignment="1" applyProtection="1">
      <alignment horizontal="left" vertical="center"/>
    </xf>
    <xf numFmtId="0" fontId="9" fillId="0" borderId="0" xfId="4" applyFont="1" applyAlignment="1" applyProtection="1">
      <alignment horizontal="left" vertical="center"/>
    </xf>
    <xf numFmtId="0" fontId="9" fillId="0" borderId="0" xfId="4" applyFont="1" applyFill="1" applyAlignment="1" applyProtection="1">
      <alignment horizontal="left" vertical="center"/>
    </xf>
    <xf numFmtId="0" fontId="10" fillId="0" borderId="0" xfId="4" applyFont="1" applyFill="1" applyAlignment="1" applyProtection="1">
      <alignment horizontal="left" vertical="center"/>
    </xf>
    <xf numFmtId="0" fontId="10" fillId="0" borderId="0" xfId="4" applyFont="1" applyAlignment="1" applyProtection="1">
      <alignment horizontal="left" vertical="center"/>
    </xf>
    <xf numFmtId="0" fontId="3" fillId="0" borderId="0" xfId="4" applyFont="1" applyAlignment="1" applyProtection="1">
      <alignment horizontal="left" vertical="center"/>
    </xf>
    <xf numFmtId="0" fontId="3" fillId="0" borderId="0" xfId="4" applyAlignment="1" applyProtection="1">
      <alignment horizontal="center" vertical="center"/>
    </xf>
    <xf numFmtId="0" fontId="3" fillId="0" borderId="0" xfId="4" applyFill="1" applyAlignment="1" applyProtection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center" vertical="center" wrapText="1"/>
    </xf>
    <xf numFmtId="0" fontId="0" fillId="0" borderId="0" xfId="0" applyFont="1" applyAlignment="1">
      <alignment horizontal="right" wrapText="1" indent="4"/>
    </xf>
    <xf numFmtId="0" fontId="17" fillId="0" borderId="0" xfId="0" applyFont="1" applyAlignment="1" applyProtection="1">
      <alignment vertical="center" wrapText="1"/>
    </xf>
    <xf numFmtId="0" fontId="17" fillId="0" borderId="21" xfId="3" applyNumberFormat="1" applyFont="1" applyFill="1" applyBorder="1" applyAlignment="1" applyProtection="1">
      <alignment horizontal="center" vertical="center"/>
    </xf>
    <xf numFmtId="0" fontId="17" fillId="0" borderId="22" xfId="0" applyFont="1" applyFill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17" fillId="0" borderId="1" xfId="3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17" fillId="0" borderId="24" xfId="3" applyNumberFormat="1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11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 wrapText="1"/>
    </xf>
    <xf numFmtId="0" fontId="7" fillId="0" borderId="12" xfId="4" applyFont="1" applyFill="1" applyBorder="1" applyAlignment="1" applyProtection="1">
      <alignment horizontal="center" vertical="center" wrapText="1"/>
    </xf>
    <xf numFmtId="0" fontId="7" fillId="5" borderId="12" xfId="4" applyFont="1" applyFill="1" applyBorder="1" applyAlignment="1" applyProtection="1">
      <alignment horizontal="center" vertical="center" wrapText="1"/>
    </xf>
    <xf numFmtId="0" fontId="3" fillId="0" borderId="16" xfId="4" applyFill="1" applyBorder="1" applyAlignment="1" applyProtection="1">
      <alignment horizontal="center" vertical="center"/>
    </xf>
    <xf numFmtId="49" fontId="0" fillId="0" borderId="16" xfId="0" applyNumberFormat="1" applyFont="1" applyFill="1" applyBorder="1" applyAlignment="1" applyProtection="1">
      <alignment horizontal="center" vertical="center"/>
    </xf>
    <xf numFmtId="0" fontId="8" fillId="5" borderId="16" xfId="4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horizontal="center" vertical="center" wrapText="1"/>
    </xf>
    <xf numFmtId="0" fontId="21" fillId="0" borderId="0" xfId="0" applyFont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 applyProtection="1">
      <alignment horizontal="center" vertical="center"/>
    </xf>
    <xf numFmtId="0" fontId="6" fillId="0" borderId="0" xfId="4" applyFont="1" applyBorder="1" applyAlignment="1" applyProtection="1">
      <alignment horizontal="left" vertical="center"/>
    </xf>
    <xf numFmtId="0" fontId="10" fillId="0" borderId="0" xfId="4" applyFont="1" applyBorder="1" applyAlignment="1" applyProtection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0" fillId="0" borderId="16" xfId="0" applyNumberFormat="1" applyFont="1" applyFill="1" applyBorder="1" applyAlignment="1" applyProtection="1">
      <alignment horizontal="center" vertical="center"/>
    </xf>
    <xf numFmtId="165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wrapText="1"/>
      <protection locked="0"/>
    </xf>
    <xf numFmtId="165" fontId="0" fillId="0" borderId="0" xfId="0" applyNumberFormat="1" applyFont="1" applyBorder="1" applyAlignment="1" applyProtection="1">
      <alignment horizontal="center" wrapText="1"/>
      <protection locked="0"/>
    </xf>
    <xf numFmtId="165" fontId="0" fillId="0" borderId="0" xfId="0" applyNumberFormat="1"/>
    <xf numFmtId="0" fontId="0" fillId="0" borderId="0" xfId="0" applyFont="1" applyFill="1" applyBorder="1" applyAlignment="1" applyProtection="1">
      <alignment horizontal="center" vertical="center"/>
      <protection locked="0"/>
    </xf>
    <xf numFmtId="165" fontId="0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1" fillId="0" borderId="0" xfId="0" applyFont="1" applyBorder="1" applyAlignment="1" applyProtection="1">
      <alignment horizontal="center" wrapText="1"/>
      <protection locked="0"/>
    </xf>
    <xf numFmtId="14" fontId="4" fillId="0" borderId="31" xfId="0" applyNumberFormat="1" applyFont="1" applyFill="1" applyBorder="1" applyAlignment="1" applyProtection="1">
      <alignment horizontal="center" vertical="center"/>
    </xf>
    <xf numFmtId="165" fontId="0" fillId="0" borderId="32" xfId="0" applyNumberFormat="1" applyFill="1" applyBorder="1" applyAlignment="1" applyProtection="1">
      <alignment horizontal="center" vertical="center"/>
      <protection locked="0"/>
    </xf>
    <xf numFmtId="165" fontId="0" fillId="0" borderId="3" xfId="0" applyNumberForma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</xf>
    <xf numFmtId="1" fontId="0" fillId="0" borderId="19" xfId="0" applyNumberForma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7" fillId="0" borderId="25" xfId="0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24" fillId="0" borderId="19" xfId="0" applyFont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/>
    </xf>
    <xf numFmtId="0" fontId="7" fillId="3" borderId="12" xfId="4" applyFont="1" applyFill="1" applyBorder="1" applyAlignment="1" applyProtection="1">
      <alignment horizontal="center" vertical="center" wrapText="1"/>
    </xf>
    <xf numFmtId="0" fontId="6" fillId="0" borderId="17" xfId="4" applyFont="1" applyBorder="1" applyAlignment="1">
      <alignment horizontal="center" vertical="center"/>
    </xf>
    <xf numFmtId="0" fontId="6" fillId="0" borderId="17" xfId="4" applyFont="1" applyFill="1" applyBorder="1" applyAlignment="1">
      <alignment horizontal="center" vertical="center"/>
    </xf>
    <xf numFmtId="0" fontId="17" fillId="0" borderId="34" xfId="0" applyFont="1" applyFill="1" applyBorder="1" applyAlignment="1" applyProtection="1">
      <alignment horizontal="center" vertical="center"/>
    </xf>
    <xf numFmtId="0" fontId="17" fillId="0" borderId="35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23" fillId="0" borderId="0" xfId="0" applyFont="1" applyAlignment="1" applyProtection="1">
      <alignment vertical="center" wrapText="1"/>
    </xf>
    <xf numFmtId="0" fontId="4" fillId="0" borderId="3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49" fontId="4" fillId="3" borderId="10" xfId="0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vertical="center" wrapText="1"/>
    </xf>
    <xf numFmtId="49" fontId="14" fillId="3" borderId="5" xfId="0" applyNumberFormat="1" applyFont="1" applyFill="1" applyBorder="1" applyAlignment="1" applyProtection="1">
      <alignment horizontal="center" vertical="center" wrapText="1"/>
    </xf>
    <xf numFmtId="49" fontId="4" fillId="3" borderId="20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 wrapText="1"/>
    </xf>
    <xf numFmtId="49" fontId="22" fillId="0" borderId="0" xfId="0" applyNumberFormat="1" applyFont="1" applyAlignment="1" applyProtection="1">
      <alignment vertical="center" wrapText="1"/>
    </xf>
    <xf numFmtId="49" fontId="17" fillId="0" borderId="0" xfId="0" applyNumberFormat="1" applyFont="1" applyAlignment="1" applyProtection="1">
      <alignment vertical="center" wrapText="1"/>
    </xf>
    <xf numFmtId="49" fontId="14" fillId="3" borderId="5" xfId="0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horizontal="right" wrapText="1" indent="1"/>
    </xf>
    <xf numFmtId="0" fontId="23" fillId="0" borderId="0" xfId="0" applyFont="1" applyAlignment="1">
      <alignment wrapText="1"/>
    </xf>
    <xf numFmtId="0" fontId="4" fillId="0" borderId="0" xfId="0" applyFont="1" applyAlignment="1" applyProtection="1">
      <alignment vertical="top" wrapText="1"/>
    </xf>
    <xf numFmtId="0" fontId="19" fillId="0" borderId="0" xfId="0" applyFont="1" applyAlignment="1" applyProtection="1">
      <alignment wrapText="1"/>
    </xf>
    <xf numFmtId="165" fontId="11" fillId="0" borderId="0" xfId="0" applyNumberFormat="1" applyFont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30" fillId="0" borderId="38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0" fontId="11" fillId="0" borderId="0" xfId="0" applyFont="1" applyAlignment="1">
      <alignment horizontal="right" wrapText="1" indent="1"/>
    </xf>
    <xf numFmtId="0" fontId="31" fillId="0" borderId="0" xfId="0" applyFont="1" applyAlignment="1">
      <alignment horizontal="center"/>
    </xf>
    <xf numFmtId="0" fontId="6" fillId="0" borderId="0" xfId="4" applyFont="1" applyAlignment="1">
      <alignment vertical="center"/>
    </xf>
    <xf numFmtId="0" fontId="3" fillId="0" borderId="0" xfId="4" applyBorder="1" applyAlignment="1" applyProtection="1">
      <alignment vertical="center"/>
    </xf>
    <xf numFmtId="0" fontId="3" fillId="0" borderId="0" xfId="4" applyAlignment="1" applyProtection="1">
      <alignment vertical="center"/>
    </xf>
    <xf numFmtId="0" fontId="9" fillId="0" borderId="0" xfId="4" applyFont="1" applyAlignment="1" applyProtection="1">
      <alignment vertical="center"/>
    </xf>
    <xf numFmtId="0" fontId="3" fillId="0" borderId="0" xfId="4" applyFont="1" applyAlignment="1" applyProtection="1">
      <alignment vertical="center"/>
    </xf>
    <xf numFmtId="0" fontId="3" fillId="0" borderId="0" xfId="4" applyAlignment="1">
      <alignment vertical="center"/>
    </xf>
    <xf numFmtId="0" fontId="3" fillId="7" borderId="35" xfId="4" applyFill="1" applyBorder="1" applyAlignment="1" applyProtection="1">
      <alignment vertical="center"/>
    </xf>
    <xf numFmtId="0" fontId="3" fillId="7" borderId="39" xfId="4" applyFill="1" applyBorder="1" applyAlignment="1" applyProtection="1">
      <alignment horizontal="right" vertical="center"/>
    </xf>
    <xf numFmtId="0" fontId="3" fillId="7" borderId="40" xfId="4" applyFill="1" applyBorder="1" applyAlignment="1" applyProtection="1">
      <alignment vertical="center"/>
    </xf>
    <xf numFmtId="0" fontId="33" fillId="0" borderId="38" xfId="0" applyFont="1" applyBorder="1" applyAlignment="1">
      <alignment horizontal="center"/>
    </xf>
    <xf numFmtId="0" fontId="34" fillId="0" borderId="0" xfId="0" applyFont="1" applyAlignment="1">
      <alignment horizontal="right"/>
    </xf>
    <xf numFmtId="166" fontId="0" fillId="0" borderId="43" xfId="0" applyNumberFormat="1" applyBorder="1" applyAlignment="1" applyProtection="1">
      <alignment horizontal="center"/>
      <protection locked="0"/>
    </xf>
    <xf numFmtId="167" fontId="0" fillId="0" borderId="43" xfId="0" applyNumberFormat="1" applyBorder="1" applyAlignment="1">
      <alignment horizontal="center"/>
    </xf>
    <xf numFmtId="167" fontId="0" fillId="6" borderId="16" xfId="0" applyNumberFormat="1" applyFont="1" applyFill="1" applyBorder="1" applyAlignment="1" applyProtection="1">
      <alignment horizontal="center" vertical="center"/>
    </xf>
    <xf numFmtId="167" fontId="0" fillId="6" borderId="2" xfId="0" applyNumberFormat="1" applyFont="1" applyFill="1" applyBorder="1" applyAlignment="1" applyProtection="1">
      <alignment horizontal="center" vertical="center"/>
    </xf>
    <xf numFmtId="0" fontId="3" fillId="7" borderId="47" xfId="4" applyFill="1" applyBorder="1" applyAlignment="1">
      <alignment horizontal="left" vertical="center"/>
    </xf>
    <xf numFmtId="0" fontId="32" fillId="7" borderId="32" xfId="4" applyFont="1" applyFill="1" applyBorder="1" applyAlignment="1">
      <alignment horizontal="right" vertical="center"/>
    </xf>
    <xf numFmtId="0" fontId="3" fillId="7" borderId="48" xfId="4" applyFill="1" applyBorder="1" applyAlignment="1">
      <alignment horizontal="right" vertical="center"/>
    </xf>
    <xf numFmtId="2" fontId="7" fillId="3" borderId="46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horizontal="right" vertical="center"/>
    </xf>
    <xf numFmtId="0" fontId="3" fillId="0" borderId="0" xfId="4" applyBorder="1" applyAlignment="1" applyProtection="1">
      <alignment horizontal="right" vertical="center"/>
    </xf>
    <xf numFmtId="0" fontId="3" fillId="0" borderId="0" xfId="4" applyAlignment="1" applyProtection="1">
      <alignment horizontal="right" vertical="center"/>
    </xf>
    <xf numFmtId="0" fontId="9" fillId="0" borderId="0" xfId="4" applyFont="1" applyAlignment="1" applyProtection="1">
      <alignment horizontal="right" vertical="center"/>
    </xf>
    <xf numFmtId="0" fontId="3" fillId="0" borderId="0" xfId="4" applyFont="1" applyAlignment="1" applyProtection="1">
      <alignment horizontal="right" vertical="center"/>
    </xf>
    <xf numFmtId="0" fontId="3" fillId="0" borderId="0" xfId="4" applyAlignment="1">
      <alignment horizontal="right" vertical="center"/>
    </xf>
    <xf numFmtId="2" fontId="0" fillId="0" borderId="0" xfId="0" applyNumberFormat="1"/>
    <xf numFmtId="167" fontId="0" fillId="0" borderId="0" xfId="0" applyNumberFormat="1"/>
    <xf numFmtId="167" fontId="0" fillId="0" borderId="0" xfId="0" applyNumberFormat="1" applyAlignment="1">
      <alignment horizontal="center"/>
    </xf>
    <xf numFmtId="167" fontId="30" fillId="0" borderId="38" xfId="0" applyNumberFormat="1" applyFont="1" applyBorder="1" applyAlignment="1">
      <alignment horizontal="center"/>
    </xf>
    <xf numFmtId="167" fontId="4" fillId="0" borderId="0" xfId="0" applyNumberFormat="1" applyFont="1"/>
    <xf numFmtId="167" fontId="0" fillId="0" borderId="49" xfId="0" applyNumberFormat="1" applyBorder="1" applyAlignment="1" applyProtection="1">
      <alignment horizontal="center"/>
    </xf>
    <xf numFmtId="2" fontId="7" fillId="0" borderId="11" xfId="4" applyNumberFormat="1" applyFont="1" applyBorder="1" applyAlignment="1">
      <alignment horizontal="center" vertical="center"/>
    </xf>
    <xf numFmtId="2" fontId="0" fillId="6" borderId="2" xfId="0" applyNumberFormat="1" applyFont="1" applyFill="1" applyBorder="1" applyAlignment="1" applyProtection="1">
      <alignment horizontal="center" vertical="center"/>
    </xf>
    <xf numFmtId="167" fontId="7" fillId="0" borderId="11" xfId="4" applyNumberFormat="1" applyFont="1" applyBorder="1" applyAlignment="1">
      <alignment horizontal="center" vertical="center"/>
    </xf>
    <xf numFmtId="0" fontId="3" fillId="7" borderId="40" xfId="4" applyFill="1" applyBorder="1" applyAlignment="1" applyProtection="1">
      <alignment horizontal="left" vertical="center"/>
    </xf>
    <xf numFmtId="0" fontId="3" fillId="7" borderId="35" xfId="4" applyFill="1" applyBorder="1" applyAlignment="1" applyProtection="1">
      <alignment horizontal="left" vertical="center"/>
    </xf>
    <xf numFmtId="0" fontId="3" fillId="0" borderId="0" xfId="4" applyAlignment="1">
      <alignment horizontal="left" vertical="center"/>
    </xf>
    <xf numFmtId="2" fontId="0" fillId="0" borderId="2" xfId="0" applyNumberFormat="1" applyFont="1" applyFill="1" applyBorder="1" applyAlignment="1" applyProtection="1">
      <alignment horizontal="center" vertical="center"/>
    </xf>
    <xf numFmtId="167" fontId="0" fillId="0" borderId="2" xfId="0" applyNumberFormat="1" applyFont="1" applyFill="1" applyBorder="1" applyAlignment="1" applyProtection="1">
      <alignment horizontal="center" vertical="center"/>
    </xf>
    <xf numFmtId="0" fontId="3" fillId="7" borderId="3" xfId="4" applyFill="1" applyBorder="1" applyAlignment="1" applyProtection="1">
      <alignment horizontal="right" vertical="center"/>
    </xf>
    <xf numFmtId="0" fontId="3" fillId="7" borderId="41" xfId="4" applyFill="1" applyBorder="1" applyAlignment="1" applyProtection="1">
      <alignment horizontal="left" vertical="center"/>
    </xf>
    <xf numFmtId="167" fontId="0" fillId="0" borderId="43" xfId="0" applyNumberFormat="1" applyBorder="1" applyProtection="1">
      <protection locked="0"/>
    </xf>
    <xf numFmtId="0" fontId="4" fillId="0" borderId="0" xfId="0" applyFont="1" applyProtection="1"/>
    <xf numFmtId="0" fontId="0" fillId="0" borderId="0" xfId="0" quotePrefix="1"/>
    <xf numFmtId="0" fontId="3" fillId="0" borderId="50" xfId="4" applyFill="1" applyBorder="1" applyAlignment="1" applyProtection="1">
      <alignment horizontal="center" vertical="center"/>
    </xf>
    <xf numFmtId="49" fontId="0" fillId="0" borderId="50" xfId="0" applyNumberFormat="1" applyFont="1" applyFill="1" applyBorder="1" applyAlignment="1" applyProtection="1">
      <alignment horizontal="center" vertical="center"/>
    </xf>
    <xf numFmtId="167" fontId="0" fillId="0" borderId="50" xfId="0" applyNumberFormat="1" applyFont="1" applyFill="1" applyBorder="1" applyAlignment="1" applyProtection="1">
      <alignment horizontal="center" vertical="center"/>
    </xf>
    <xf numFmtId="2" fontId="0" fillId="0" borderId="50" xfId="0" applyNumberFormat="1" applyFont="1" applyFill="1" applyBorder="1" applyAlignment="1" applyProtection="1">
      <alignment horizontal="center" vertical="center"/>
    </xf>
    <xf numFmtId="167" fontId="0" fillId="6" borderId="50" xfId="0" applyNumberFormat="1" applyFont="1" applyFill="1" applyBorder="1" applyAlignment="1" applyProtection="1">
      <alignment horizontal="center" vertical="center"/>
    </xf>
    <xf numFmtId="0" fontId="3" fillId="0" borderId="46" xfId="4" applyFill="1" applyBorder="1" applyAlignment="1" applyProtection="1">
      <alignment horizontal="center" vertical="center"/>
    </xf>
    <xf numFmtId="49" fontId="0" fillId="0" borderId="46" xfId="0" applyNumberFormat="1" applyFont="1" applyFill="1" applyBorder="1" applyAlignment="1" applyProtection="1">
      <alignment horizontal="center" vertical="center"/>
    </xf>
    <xf numFmtId="167" fontId="0" fillId="0" borderId="46" xfId="0" applyNumberFormat="1" applyFont="1" applyFill="1" applyBorder="1" applyAlignment="1" applyProtection="1">
      <alignment horizontal="center" vertical="center"/>
    </xf>
    <xf numFmtId="2" fontId="0" fillId="0" borderId="46" xfId="0" applyNumberFormat="1" applyFont="1" applyFill="1" applyBorder="1" applyAlignment="1" applyProtection="1">
      <alignment horizontal="center" vertical="center"/>
    </xf>
    <xf numFmtId="167" fontId="0" fillId="6" borderId="46" xfId="0" applyNumberFormat="1" applyFont="1" applyFill="1" applyBorder="1" applyAlignment="1" applyProtection="1">
      <alignment horizontal="center" vertical="center"/>
    </xf>
    <xf numFmtId="0" fontId="7" fillId="0" borderId="51" xfId="4" applyFont="1" applyBorder="1" applyAlignment="1">
      <alignment horizontal="center" vertical="center" wrapText="1"/>
    </xf>
    <xf numFmtId="0" fontId="7" fillId="0" borderId="51" xfId="4" applyFont="1" applyBorder="1" applyAlignment="1">
      <alignment horizontal="center" vertical="center"/>
    </xf>
    <xf numFmtId="0" fontId="32" fillId="7" borderId="3" xfId="4" applyFont="1" applyFill="1" applyBorder="1" applyAlignment="1" applyProtection="1">
      <alignment horizontal="right" vertical="center"/>
    </xf>
    <xf numFmtId="0" fontId="37" fillId="0" borderId="54" xfId="0" applyFont="1" applyBorder="1" applyAlignment="1">
      <alignment wrapText="1"/>
    </xf>
    <xf numFmtId="0" fontId="37" fillId="0" borderId="54" xfId="0" applyFont="1" applyBorder="1" applyAlignment="1">
      <alignment vertical="center" wrapText="1"/>
    </xf>
    <xf numFmtId="0" fontId="37" fillId="0" borderId="58" xfId="0" applyFont="1" applyBorder="1" applyAlignment="1">
      <alignment vertical="center" wrapText="1"/>
    </xf>
    <xf numFmtId="0" fontId="7" fillId="0" borderId="59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166" fontId="0" fillId="7" borderId="43" xfId="0" applyNumberFormat="1" applyFill="1" applyBorder="1" applyAlignment="1" applyProtection="1">
      <alignment horizontal="center"/>
      <protection locked="0"/>
    </xf>
    <xf numFmtId="167" fontId="37" fillId="0" borderId="54" xfId="0" applyNumberFormat="1" applyFont="1" applyBorder="1" applyAlignment="1">
      <alignment wrapText="1"/>
    </xf>
    <xf numFmtId="167" fontId="37" fillId="0" borderId="58" xfId="0" applyNumberFormat="1" applyFont="1" applyBorder="1" applyAlignment="1">
      <alignment wrapText="1"/>
    </xf>
    <xf numFmtId="167" fontId="7" fillId="0" borderId="60" xfId="0" applyNumberFormat="1" applyFont="1" applyBorder="1" applyAlignment="1">
      <alignment horizontal="center" vertical="center" wrapText="1"/>
    </xf>
    <xf numFmtId="167" fontId="0" fillId="6" borderId="60" xfId="0" applyNumberFormat="1" applyFill="1" applyBorder="1" applyAlignment="1">
      <alignment horizontal="center" vertical="center" wrapText="1"/>
    </xf>
    <xf numFmtId="0" fontId="37" fillId="0" borderId="55" xfId="0" applyFont="1" applyBorder="1" applyAlignment="1">
      <alignment horizontal="center" wrapText="1"/>
    </xf>
    <xf numFmtId="0" fontId="3" fillId="8" borderId="63" xfId="0" applyFont="1" applyFill="1" applyBorder="1" applyAlignment="1">
      <alignment horizontal="center" vertical="center" wrapText="1"/>
    </xf>
    <xf numFmtId="0" fontId="3" fillId="8" borderId="62" xfId="0" applyFont="1" applyFill="1" applyBorder="1" applyAlignment="1">
      <alignment horizontal="right" vertical="center" wrapText="1"/>
    </xf>
    <xf numFmtId="0" fontId="3" fillId="8" borderId="64" xfId="0" applyFont="1" applyFill="1" applyBorder="1" applyAlignment="1">
      <alignment horizontal="right" vertical="center" wrapText="1"/>
    </xf>
    <xf numFmtId="0" fontId="3" fillId="8" borderId="65" xfId="0" applyFont="1" applyFill="1" applyBorder="1" applyAlignment="1">
      <alignment horizontal="left" vertical="center" wrapText="1"/>
    </xf>
    <xf numFmtId="0" fontId="3" fillId="7" borderId="68" xfId="4" applyFill="1" applyBorder="1" applyAlignment="1" applyProtection="1">
      <alignment horizontal="right" vertical="center"/>
    </xf>
    <xf numFmtId="0" fontId="3" fillId="7" borderId="69" xfId="4" applyFill="1" applyBorder="1" applyAlignment="1" applyProtection="1">
      <alignment horizontal="left" vertical="center"/>
    </xf>
    <xf numFmtId="0" fontId="3" fillId="0" borderId="67" xfId="4" applyFill="1" applyBorder="1" applyAlignment="1" applyProtection="1">
      <alignment horizontal="center" vertical="center"/>
    </xf>
    <xf numFmtId="49" fontId="0" fillId="0" borderId="67" xfId="0" applyNumberFormat="1" applyFont="1" applyFill="1" applyBorder="1" applyAlignment="1" applyProtection="1">
      <alignment horizontal="center" vertical="center"/>
    </xf>
    <xf numFmtId="167" fontId="0" fillId="0" borderId="67" xfId="0" applyNumberFormat="1" applyFont="1" applyFill="1" applyBorder="1" applyAlignment="1" applyProtection="1">
      <alignment horizontal="center" vertical="center"/>
    </xf>
    <xf numFmtId="2" fontId="0" fillId="0" borderId="67" xfId="0" applyNumberFormat="1" applyFont="1" applyFill="1" applyBorder="1" applyAlignment="1" applyProtection="1">
      <alignment horizontal="center" vertical="center"/>
    </xf>
    <xf numFmtId="167" fontId="0" fillId="6" borderId="67" xfId="0" applyNumberFormat="1" applyFont="1" applyFill="1" applyBorder="1" applyAlignment="1" applyProtection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wrapText="1" indent="1"/>
    </xf>
    <xf numFmtId="0" fontId="18" fillId="0" borderId="27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167" fontId="4" fillId="0" borderId="44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 vertical="center"/>
    </xf>
    <xf numFmtId="167" fontId="4" fillId="0" borderId="42" xfId="0" applyNumberFormat="1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28" fillId="0" borderId="55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center" vertical="center" wrapText="1"/>
    </xf>
    <xf numFmtId="0" fontId="36" fillId="0" borderId="55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6" fillId="0" borderId="57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49" fontId="11" fillId="4" borderId="28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wrapText="1"/>
    </xf>
    <xf numFmtId="0" fontId="11" fillId="4" borderId="26" xfId="0" applyFont="1" applyFill="1" applyBorder="1" applyAlignment="1" applyProtection="1">
      <alignment horizontal="center" vertical="center"/>
    </xf>
    <xf numFmtId="0" fontId="11" fillId="4" borderId="29" xfId="0" applyFont="1" applyFill="1" applyBorder="1" applyAlignment="1" applyProtection="1">
      <alignment horizontal="center" vertical="center"/>
    </xf>
    <xf numFmtId="0" fontId="11" fillId="4" borderId="30" xfId="0" applyFont="1" applyFill="1" applyBorder="1" applyAlignment="1" applyProtection="1">
      <alignment horizontal="center" vertical="center"/>
    </xf>
    <xf numFmtId="0" fontId="7" fillId="0" borderId="33" xfId="4" applyFont="1" applyBorder="1" applyAlignment="1">
      <alignment horizontal="center" vertical="center" wrapText="1"/>
    </xf>
    <xf numFmtId="0" fontId="7" fillId="0" borderId="37" xfId="4" applyFont="1" applyBorder="1" applyAlignment="1">
      <alignment horizontal="center" vertical="center" wrapText="1"/>
    </xf>
    <xf numFmtId="0" fontId="35" fillId="0" borderId="43" xfId="0" applyFont="1" applyBorder="1" applyAlignment="1" applyProtection="1">
      <alignment horizontal="center" vertical="center"/>
      <protection locked="0"/>
    </xf>
    <xf numFmtId="167" fontId="4" fillId="0" borderId="43" xfId="0" applyNumberFormat="1" applyFont="1" applyBorder="1" applyAlignment="1">
      <alignment horizontal="center" vertical="center"/>
    </xf>
    <xf numFmtId="0" fontId="7" fillId="0" borderId="52" xfId="4" applyFont="1" applyBorder="1" applyAlignment="1">
      <alignment horizontal="center" vertical="center" wrapText="1"/>
    </xf>
    <xf numFmtId="0" fontId="7" fillId="0" borderId="53" xfId="4" applyFont="1" applyBorder="1" applyAlignment="1">
      <alignment horizontal="center" vertical="center" wrapText="1"/>
    </xf>
  </cellXfs>
  <cellStyles count="5">
    <cellStyle name="&gt;1" xfId="1"/>
    <cellStyle name="Comma 5" xfId="2"/>
    <cellStyle name="Excel_BuiltIn_Explanatory Text" xfId="3"/>
    <cellStyle name="Normal" xfId="0" builtinId="0"/>
    <cellStyle name="Normal 2" xfId="4"/>
  </cellStyles>
  <dxfs count="1278"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 tint="-0.2499465926084170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00"/>
      </font>
    </dxf>
    <dxf>
      <font>
        <color theme="0" tint="-0.24994659260841701"/>
      </font>
    </dxf>
    <dxf>
      <font>
        <color theme="0"/>
      </font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ill>
        <patternFill>
          <bgColor rgb="FFFF0000"/>
        </patternFill>
      </fill>
    </dxf>
    <dxf>
      <font>
        <color auto="1"/>
        <name val="Calibri Light"/>
        <scheme val="none"/>
      </font>
      <fill>
        <patternFill patternType="none">
          <fgColor indexed="64"/>
          <bgColor indexed="65"/>
        </patternFill>
      </fill>
    </dxf>
    <dxf>
      <font>
        <color theme="0"/>
      </font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51"/>
          <bgColor indexed="5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1" defaultTableStyle="TableStyleMedium2" defaultPivotStyle="PivotStyleLight16">
    <tableStyle name="MySqlDefault" pivot="0" table="0" count="0"/>
  </tableStyles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190500</xdr:rowOff>
    </xdr:from>
    <xdr:to>
      <xdr:col>1</xdr:col>
      <xdr:colOff>571499</xdr:colOff>
      <xdr:row>3</xdr:row>
      <xdr:rowOff>170761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571499" cy="866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79"/>
  <sheetViews>
    <sheetView workbookViewId="0">
      <pane ySplit="8" topLeftCell="A9" activePane="bottomLeft" state="frozen"/>
      <selection pane="bottomLeft"/>
    </sheetView>
  </sheetViews>
  <sheetFormatPr defaultRowHeight="12.75"/>
  <cols>
    <col min="3" max="3" width="27.7109375" style="1" customWidth="1"/>
    <col min="4" max="4" width="33.140625" style="1" customWidth="1"/>
    <col min="5" max="5" width="19.28515625" customWidth="1"/>
    <col min="6" max="6" width="14" style="1" customWidth="1"/>
    <col min="7" max="7" width="18.7109375" style="1" customWidth="1"/>
    <col min="8" max="8" width="0" style="42" hidden="1" customWidth="1"/>
    <col min="9" max="9" width="41.85546875" style="1" customWidth="1"/>
    <col min="10" max="10" width="37.140625" style="1" customWidth="1"/>
  </cols>
  <sheetData>
    <row r="1" spans="2:10" ht="34.5" customHeight="1">
      <c r="C1" s="246" t="s">
        <v>195</v>
      </c>
      <c r="D1" s="246"/>
      <c r="E1" s="246"/>
      <c r="F1" s="246"/>
    </row>
    <row r="2" spans="2:10" ht="22.5" customHeight="1">
      <c r="C2" s="247" t="s">
        <v>194</v>
      </c>
      <c r="D2" s="247"/>
      <c r="E2" s="247"/>
      <c r="F2" s="247"/>
    </row>
    <row r="4" spans="2:10" ht="18.75" customHeight="1">
      <c r="E4" s="248"/>
      <c r="F4" s="248"/>
      <c r="G4" s="153"/>
    </row>
    <row r="5" spans="2:10" ht="18.75" customHeight="1">
      <c r="F5" s="49"/>
      <c r="G5" s="109"/>
    </row>
    <row r="7" spans="2:10" ht="21" customHeight="1" thickBot="1">
      <c r="C7" s="249" t="s">
        <v>8</v>
      </c>
      <c r="D7" s="249"/>
      <c r="E7" s="249"/>
      <c r="F7" s="249"/>
      <c r="G7" s="250"/>
    </row>
    <row r="8" spans="2:10" ht="18.75" customHeight="1" thickBot="1">
      <c r="B8" s="98" t="s">
        <v>4</v>
      </c>
      <c r="C8" s="37" t="s">
        <v>0</v>
      </c>
      <c r="D8" s="38" t="s">
        <v>1</v>
      </c>
      <c r="E8" s="38" t="s">
        <v>2</v>
      </c>
      <c r="F8" s="110" t="s">
        <v>3</v>
      </c>
      <c r="G8" s="113"/>
      <c r="H8" s="40"/>
      <c r="I8" s="47"/>
      <c r="J8"/>
    </row>
    <row r="9" spans="2:10" ht="18.75" customHeight="1">
      <c r="B9" s="145" t="s">
        <v>25</v>
      </c>
      <c r="C9" s="43" t="s">
        <v>88</v>
      </c>
      <c r="D9" s="45" t="s">
        <v>89</v>
      </c>
      <c r="E9" s="45" t="s">
        <v>202</v>
      </c>
      <c r="F9" s="111">
        <v>39341</v>
      </c>
      <c r="G9" s="114"/>
      <c r="H9" s="41">
        <f t="shared" ref="H9:H40" ca="1" si="0">IF(ISBLANK($C9),"",RAND())</f>
        <v>0.46431554868808045</v>
      </c>
      <c r="I9" s="148"/>
      <c r="J9" s="148"/>
    </row>
    <row r="10" spans="2:10" ht="18.75" customHeight="1">
      <c r="B10" s="99">
        <v>1</v>
      </c>
      <c r="C10" s="2" t="s">
        <v>27</v>
      </c>
      <c r="D10" s="3" t="s">
        <v>57</v>
      </c>
      <c r="E10" s="3" t="s">
        <v>203</v>
      </c>
      <c r="F10" s="112">
        <v>39308</v>
      </c>
      <c r="G10" s="114"/>
      <c r="H10" s="41">
        <f t="shared" ca="1" si="0"/>
        <v>0.87182374186014033</v>
      </c>
      <c r="I10" s="148"/>
      <c r="J10" s="148"/>
    </row>
    <row r="11" spans="2:10" ht="18.75" customHeight="1">
      <c r="B11" s="99">
        <v>2</v>
      </c>
      <c r="C11" s="44" t="s">
        <v>28</v>
      </c>
      <c r="D11" s="46" t="s">
        <v>58</v>
      </c>
      <c r="E11" s="46" t="s">
        <v>204</v>
      </c>
      <c r="F11" s="112">
        <v>39662</v>
      </c>
      <c r="G11" s="114"/>
      <c r="H11" s="41">
        <f t="shared" ca="1" si="0"/>
        <v>0.75174916869256059</v>
      </c>
      <c r="I11" s="150"/>
      <c r="J11" s="150"/>
    </row>
    <row r="12" spans="2:10" ht="18.75" customHeight="1">
      <c r="B12" s="99">
        <v>3</v>
      </c>
      <c r="C12" s="2" t="s">
        <v>29</v>
      </c>
      <c r="D12" s="3" t="s">
        <v>59</v>
      </c>
      <c r="E12" s="3" t="s">
        <v>205</v>
      </c>
      <c r="F12" s="112">
        <v>39932</v>
      </c>
      <c r="G12" s="114"/>
      <c r="H12" s="41">
        <f t="shared" ca="1" si="0"/>
        <v>0.30363874102207977</v>
      </c>
    </row>
    <row r="13" spans="2:10" ht="18.75" customHeight="1">
      <c r="B13" s="99">
        <v>4</v>
      </c>
      <c r="C13" s="2" t="s">
        <v>30</v>
      </c>
      <c r="D13" s="3" t="s">
        <v>60</v>
      </c>
      <c r="E13" s="3" t="s">
        <v>206</v>
      </c>
      <c r="F13" s="112">
        <v>39314</v>
      </c>
      <c r="G13" s="114"/>
      <c r="H13" s="41">
        <f t="shared" ca="1" si="0"/>
        <v>0.88295041627447235</v>
      </c>
      <c r="I13" s="47"/>
      <c r="J13" s="47"/>
    </row>
    <row r="14" spans="2:10" ht="18.75" customHeight="1">
      <c r="B14" s="99">
        <v>5</v>
      </c>
      <c r="C14" s="2" t="s">
        <v>31</v>
      </c>
      <c r="D14" s="3" t="s">
        <v>61</v>
      </c>
      <c r="E14" s="3" t="s">
        <v>203</v>
      </c>
      <c r="F14" s="112">
        <v>39657</v>
      </c>
      <c r="G14" s="114"/>
      <c r="H14" s="41">
        <f t="shared" ca="1" si="0"/>
        <v>0.44438225657949293</v>
      </c>
      <c r="I14" s="148"/>
      <c r="J14" s="148"/>
    </row>
    <row r="15" spans="2:10" ht="18.75" customHeight="1">
      <c r="B15" s="99">
        <v>6</v>
      </c>
      <c r="C15" s="2" t="s">
        <v>32</v>
      </c>
      <c r="D15" s="3" t="s">
        <v>62</v>
      </c>
      <c r="E15" s="3" t="s">
        <v>206</v>
      </c>
      <c r="F15" s="112">
        <v>39811</v>
      </c>
      <c r="G15" s="114"/>
      <c r="H15" s="41">
        <f t="shared" ca="1" si="0"/>
        <v>0.34149899515895343</v>
      </c>
      <c r="I15" s="148"/>
      <c r="J15" s="148"/>
    </row>
    <row r="16" spans="2:10" ht="18.75" customHeight="1">
      <c r="B16" s="99">
        <v>7</v>
      </c>
      <c r="C16" s="2" t="s">
        <v>33</v>
      </c>
      <c r="D16" s="3" t="s">
        <v>63</v>
      </c>
      <c r="E16" s="3" t="s">
        <v>203</v>
      </c>
      <c r="F16" s="112">
        <v>39215</v>
      </c>
      <c r="G16" s="114"/>
      <c r="H16" s="41">
        <f t="shared" ca="1" si="0"/>
        <v>0.91001292741379913</v>
      </c>
      <c r="I16" s="148"/>
      <c r="J16" s="148"/>
    </row>
    <row r="17" spans="2:10" ht="18.75" customHeight="1">
      <c r="B17" s="99">
        <v>8</v>
      </c>
      <c r="C17" s="2" t="s">
        <v>34</v>
      </c>
      <c r="D17" s="3" t="s">
        <v>64</v>
      </c>
      <c r="E17" s="3" t="s">
        <v>207</v>
      </c>
      <c r="F17" s="112">
        <v>39435</v>
      </c>
      <c r="G17" s="114"/>
      <c r="H17" s="41">
        <f t="shared" ca="1" si="0"/>
        <v>0.75768264582883371</v>
      </c>
      <c r="I17" s="107"/>
      <c r="J17" s="107"/>
    </row>
    <row r="18" spans="2:10" ht="18.75" customHeight="1">
      <c r="B18" s="99">
        <v>9</v>
      </c>
      <c r="C18" s="2" t="s">
        <v>35</v>
      </c>
      <c r="D18" s="3" t="s">
        <v>65</v>
      </c>
      <c r="E18" s="4" t="s">
        <v>208</v>
      </c>
      <c r="F18" s="112">
        <v>39500</v>
      </c>
      <c r="G18" s="114"/>
      <c r="H18" s="41">
        <f t="shared" ca="1" si="0"/>
        <v>0.21862210194571108</v>
      </c>
      <c r="I18" s="152"/>
      <c r="J18" s="152"/>
    </row>
    <row r="19" spans="2:10" ht="18.75" customHeight="1">
      <c r="B19" s="99">
        <v>10</v>
      </c>
      <c r="C19" s="5" t="s">
        <v>36</v>
      </c>
      <c r="D19" s="4" t="s">
        <v>66</v>
      </c>
      <c r="E19" s="4" t="s">
        <v>209</v>
      </c>
      <c r="F19" s="112">
        <v>39668</v>
      </c>
      <c r="G19" s="114"/>
      <c r="H19" s="41">
        <f t="shared" ca="1" si="0"/>
        <v>0.6108370566308865</v>
      </c>
      <c r="I19" s="151"/>
      <c r="J19" s="151"/>
    </row>
    <row r="20" spans="2:10" ht="18.75" customHeight="1">
      <c r="B20" s="99" t="s">
        <v>292</v>
      </c>
      <c r="C20" s="5" t="s">
        <v>210</v>
      </c>
      <c r="D20" s="4"/>
      <c r="E20" s="4"/>
      <c r="F20" s="112"/>
      <c r="G20" s="114"/>
      <c r="H20" s="41">
        <f t="shared" ca="1" si="0"/>
        <v>0.64577848585585806</v>
      </c>
      <c r="I20" s="151"/>
      <c r="J20" s="151"/>
    </row>
    <row r="21" spans="2:10" ht="18.75" customHeight="1">
      <c r="B21" s="99">
        <v>12</v>
      </c>
      <c r="C21" s="5" t="s">
        <v>37</v>
      </c>
      <c r="D21" s="4" t="s">
        <v>67</v>
      </c>
      <c r="E21" s="4" t="s">
        <v>204</v>
      </c>
      <c r="F21" s="112">
        <v>39084</v>
      </c>
      <c r="G21" s="114"/>
      <c r="H21" s="41">
        <f t="shared" ca="1" si="0"/>
        <v>0.66789733900275128</v>
      </c>
      <c r="I21" s="108"/>
      <c r="J21" s="108"/>
    </row>
    <row r="22" spans="2:10" ht="18.75" customHeight="1">
      <c r="B22" s="99">
        <v>13</v>
      </c>
      <c r="C22" s="2" t="s">
        <v>38</v>
      </c>
      <c r="D22" s="3" t="s">
        <v>68</v>
      </c>
      <c r="E22" s="3" t="s">
        <v>211</v>
      </c>
      <c r="F22" s="112">
        <v>39176</v>
      </c>
      <c r="G22" s="114"/>
      <c r="H22" s="41">
        <f t="shared" ca="1" si="0"/>
        <v>0.77707455441694728</v>
      </c>
      <c r="I22" s="152"/>
      <c r="J22" s="152"/>
    </row>
    <row r="23" spans="2:10" ht="18.75" customHeight="1">
      <c r="B23" s="99">
        <v>14</v>
      </c>
      <c r="C23" s="5" t="s">
        <v>39</v>
      </c>
      <c r="D23" s="4" t="s">
        <v>69</v>
      </c>
      <c r="E23" s="4" t="s">
        <v>212</v>
      </c>
      <c r="F23" s="112">
        <v>39646</v>
      </c>
      <c r="G23" s="114"/>
      <c r="H23" s="41">
        <f t="shared" ca="1" si="0"/>
        <v>0.19803402209070131</v>
      </c>
      <c r="I23" s="151"/>
      <c r="J23" s="151"/>
    </row>
    <row r="24" spans="2:10" ht="18.75" customHeight="1">
      <c r="B24" s="99">
        <v>15</v>
      </c>
      <c r="C24" s="5" t="s">
        <v>40</v>
      </c>
      <c r="D24" s="4" t="s">
        <v>70</v>
      </c>
      <c r="E24" s="4" t="s">
        <v>213</v>
      </c>
      <c r="F24" s="112">
        <v>40050</v>
      </c>
      <c r="G24" s="114"/>
      <c r="H24" s="41">
        <f t="shared" ca="1" si="0"/>
        <v>0.18553191961600513</v>
      </c>
    </row>
    <row r="25" spans="2:10" ht="18.75" customHeight="1">
      <c r="B25" s="99">
        <v>16</v>
      </c>
      <c r="C25" s="5" t="s">
        <v>41</v>
      </c>
      <c r="D25" s="4" t="s">
        <v>71</v>
      </c>
      <c r="E25" s="4" t="s">
        <v>214</v>
      </c>
      <c r="F25" s="112">
        <v>39536</v>
      </c>
      <c r="G25" s="114"/>
      <c r="H25" s="41">
        <f t="shared" ca="1" si="0"/>
        <v>0.34872045094312742</v>
      </c>
      <c r="I25" s="118"/>
      <c r="J25" s="118"/>
    </row>
    <row r="26" spans="2:10" ht="18.75" customHeight="1">
      <c r="B26" s="99">
        <v>17</v>
      </c>
      <c r="C26" s="5" t="s">
        <v>42</v>
      </c>
      <c r="D26" s="4" t="s">
        <v>72</v>
      </c>
      <c r="E26" s="4" t="s">
        <v>204</v>
      </c>
      <c r="F26" s="112">
        <v>39419</v>
      </c>
      <c r="G26" s="114"/>
      <c r="H26" s="41">
        <f t="shared" ca="1" si="0"/>
        <v>0.49918686605723395</v>
      </c>
      <c r="I26" s="118"/>
      <c r="J26" s="118"/>
    </row>
    <row r="27" spans="2:10" ht="18.75" customHeight="1">
      <c r="B27" s="99">
        <v>18</v>
      </c>
      <c r="C27" s="5" t="s">
        <v>43</v>
      </c>
      <c r="D27" s="4" t="s">
        <v>73</v>
      </c>
      <c r="E27" s="4" t="s">
        <v>208</v>
      </c>
      <c r="F27" s="112">
        <v>39691</v>
      </c>
      <c r="G27" s="114"/>
      <c r="H27" s="41">
        <f t="shared" ca="1" si="0"/>
        <v>0.63525140750108988</v>
      </c>
      <c r="I27" s="48"/>
      <c r="J27" s="119"/>
    </row>
    <row r="28" spans="2:10" ht="18.75" customHeight="1">
      <c r="B28" s="99">
        <v>19</v>
      </c>
      <c r="C28" s="5" t="s">
        <v>44</v>
      </c>
      <c r="D28" s="4" t="s">
        <v>74</v>
      </c>
      <c r="E28" s="4" t="s">
        <v>209</v>
      </c>
      <c r="F28" s="112">
        <v>39168</v>
      </c>
      <c r="G28" s="114"/>
      <c r="H28" s="41">
        <f t="shared" ca="1" si="0"/>
        <v>0.38019145312654701</v>
      </c>
      <c r="I28" s="48"/>
      <c r="J28" s="120"/>
    </row>
    <row r="29" spans="2:10" ht="18.75" customHeight="1">
      <c r="B29" s="99">
        <v>20</v>
      </c>
      <c r="C29" s="5" t="s">
        <v>45</v>
      </c>
      <c r="D29" s="4" t="s">
        <v>75</v>
      </c>
      <c r="E29" s="4" t="s">
        <v>211</v>
      </c>
      <c r="F29" s="112">
        <v>40031</v>
      </c>
      <c r="G29" s="114"/>
      <c r="H29" s="41">
        <f t="shared" ca="1" si="0"/>
        <v>7.4004732520612238E-2</v>
      </c>
      <c r="I29" s="48"/>
      <c r="J29" s="102"/>
    </row>
    <row r="30" spans="2:10" ht="18.75" customHeight="1">
      <c r="B30" s="99">
        <v>21</v>
      </c>
      <c r="C30" s="5" t="s">
        <v>46</v>
      </c>
      <c r="D30" s="4" t="s">
        <v>76</v>
      </c>
      <c r="E30" s="4" t="s">
        <v>205</v>
      </c>
      <c r="F30" s="112">
        <v>40011</v>
      </c>
      <c r="G30" s="114"/>
      <c r="H30" s="41">
        <f t="shared" ca="1" si="0"/>
        <v>0.4344260280191049</v>
      </c>
      <c r="I30" s="48"/>
      <c r="J30" s="102"/>
    </row>
    <row r="31" spans="2:10" ht="18.75" customHeight="1">
      <c r="B31" s="99">
        <v>22</v>
      </c>
      <c r="C31" s="5" t="s">
        <v>47</v>
      </c>
      <c r="D31" s="4" t="s">
        <v>77</v>
      </c>
      <c r="E31" s="4" t="s">
        <v>215</v>
      </c>
      <c r="F31" s="112">
        <v>39366</v>
      </c>
      <c r="G31" s="114"/>
      <c r="H31" s="41">
        <f t="shared" ca="1" si="0"/>
        <v>0.40046818501058323</v>
      </c>
      <c r="I31" s="48"/>
      <c r="J31" s="102"/>
    </row>
    <row r="32" spans="2:10" ht="18.75" customHeight="1">
      <c r="B32" s="99">
        <v>23</v>
      </c>
      <c r="C32" s="5" t="s">
        <v>48</v>
      </c>
      <c r="D32" s="4" t="s">
        <v>78</v>
      </c>
      <c r="E32" s="4" t="s">
        <v>208</v>
      </c>
      <c r="F32" s="112">
        <v>39287</v>
      </c>
      <c r="G32" s="114"/>
      <c r="H32" s="41">
        <f t="shared" ca="1" si="0"/>
        <v>2.0498111697301757E-2</v>
      </c>
      <c r="I32" s="48"/>
      <c r="J32" s="102"/>
    </row>
    <row r="33" spans="2:10" ht="18.75" customHeight="1">
      <c r="B33" s="99">
        <v>24</v>
      </c>
      <c r="C33" s="5" t="s">
        <v>49</v>
      </c>
      <c r="D33" s="4" t="s">
        <v>79</v>
      </c>
      <c r="E33" s="4" t="s">
        <v>216</v>
      </c>
      <c r="F33" s="112">
        <v>39437</v>
      </c>
      <c r="G33" s="114"/>
      <c r="H33" s="41">
        <f t="shared" ca="1" si="0"/>
        <v>0.68921295758390244</v>
      </c>
      <c r="I33" s="48"/>
      <c r="J33" s="102"/>
    </row>
    <row r="34" spans="2:10" ht="18.75" customHeight="1">
      <c r="B34" s="99">
        <v>25</v>
      </c>
      <c r="C34" s="5" t="s">
        <v>36</v>
      </c>
      <c r="D34" s="4" t="s">
        <v>80</v>
      </c>
      <c r="E34" s="4" t="s">
        <v>203</v>
      </c>
      <c r="F34" s="112">
        <v>39478</v>
      </c>
      <c r="G34" s="114"/>
      <c r="H34" s="41">
        <f t="shared" ca="1" si="0"/>
        <v>0.19301682399236975</v>
      </c>
      <c r="I34" s="48"/>
      <c r="J34" s="102"/>
    </row>
    <row r="35" spans="2:10" ht="18.75" customHeight="1">
      <c r="B35" s="99">
        <v>26</v>
      </c>
      <c r="C35" s="2" t="s">
        <v>50</v>
      </c>
      <c r="D35" s="4" t="s">
        <v>81</v>
      </c>
      <c r="E35" s="4" t="s">
        <v>207</v>
      </c>
      <c r="F35" s="112">
        <v>39855</v>
      </c>
      <c r="G35" s="114"/>
      <c r="H35" s="41">
        <f t="shared" ca="1" si="0"/>
        <v>0.94892713257443717</v>
      </c>
      <c r="I35" s="48"/>
      <c r="J35" s="121"/>
    </row>
    <row r="36" spans="2:10" ht="18.75" customHeight="1">
      <c r="B36" s="99">
        <v>27</v>
      </c>
      <c r="C36" s="5" t="s">
        <v>51</v>
      </c>
      <c r="D36" s="4" t="s">
        <v>82</v>
      </c>
      <c r="E36" s="4" t="s">
        <v>202</v>
      </c>
      <c r="F36" s="112">
        <v>39348</v>
      </c>
      <c r="G36" s="114"/>
      <c r="H36" s="41">
        <f t="shared" ca="1" si="0"/>
        <v>0.65186488916009577</v>
      </c>
      <c r="I36" s="48"/>
      <c r="J36" s="102"/>
    </row>
    <row r="37" spans="2:10" ht="18.75" customHeight="1">
      <c r="B37" s="99">
        <v>28</v>
      </c>
      <c r="C37" s="5" t="s">
        <v>52</v>
      </c>
      <c r="D37" s="4" t="s">
        <v>83</v>
      </c>
      <c r="E37" s="4" t="s">
        <v>202</v>
      </c>
      <c r="F37" s="112">
        <v>39149</v>
      </c>
      <c r="G37" s="114"/>
      <c r="H37" s="41">
        <f t="shared" ca="1" si="0"/>
        <v>0.6427253059867889</v>
      </c>
      <c r="I37" s="48"/>
      <c r="J37" s="102"/>
    </row>
    <row r="38" spans="2:10" ht="18.75" customHeight="1">
      <c r="B38" s="99">
        <v>29</v>
      </c>
      <c r="C38" s="5" t="s">
        <v>217</v>
      </c>
      <c r="D38" s="4" t="s">
        <v>218</v>
      </c>
      <c r="E38" s="4" t="s">
        <v>216</v>
      </c>
      <c r="F38" s="112">
        <v>39170</v>
      </c>
      <c r="G38" s="114"/>
      <c r="H38" s="41">
        <f t="shared" ca="1" si="0"/>
        <v>0.76825611524560378</v>
      </c>
      <c r="I38" s="48"/>
      <c r="J38" s="102"/>
    </row>
    <row r="39" spans="2:10" ht="18.75" customHeight="1">
      <c r="B39" s="99">
        <v>30</v>
      </c>
      <c r="C39" s="5" t="s">
        <v>53</v>
      </c>
      <c r="D39" s="4" t="s">
        <v>84</v>
      </c>
      <c r="E39" s="4" t="s">
        <v>215</v>
      </c>
      <c r="F39" s="112">
        <v>39489</v>
      </c>
      <c r="G39" s="114"/>
      <c r="H39" s="41">
        <f t="shared" ca="1" si="0"/>
        <v>0.57038145391959028</v>
      </c>
      <c r="I39" s="48"/>
      <c r="J39" s="102"/>
    </row>
    <row r="40" spans="2:10" ht="18.75" customHeight="1">
      <c r="B40" s="99">
        <v>31</v>
      </c>
      <c r="C40" s="5" t="s">
        <v>54</v>
      </c>
      <c r="D40" s="4" t="s">
        <v>85</v>
      </c>
      <c r="E40" s="4" t="s">
        <v>219</v>
      </c>
      <c r="F40" s="112">
        <v>39589</v>
      </c>
      <c r="G40" s="114"/>
      <c r="H40" s="41">
        <f t="shared" ca="1" si="0"/>
        <v>0.50276760582240365</v>
      </c>
      <c r="I40" s="48"/>
      <c r="J40" s="102"/>
    </row>
    <row r="41" spans="2:10" ht="18.75" customHeight="1">
      <c r="B41" s="99">
        <v>32</v>
      </c>
      <c r="C41" s="5" t="s">
        <v>55</v>
      </c>
      <c r="D41" s="4" t="s">
        <v>86</v>
      </c>
      <c r="E41" s="4" t="s">
        <v>205</v>
      </c>
      <c r="F41" s="112">
        <v>39247</v>
      </c>
      <c r="G41" s="114"/>
      <c r="H41" s="41">
        <f t="shared" ref="H41:H72" ca="1" si="1">IF(ISBLANK($C41),"",RAND())</f>
        <v>0.45824988865867677</v>
      </c>
      <c r="I41" s="48"/>
      <c r="J41" s="102"/>
    </row>
    <row r="42" spans="2:10" ht="18.75" customHeight="1">
      <c r="B42" s="99">
        <v>33</v>
      </c>
      <c r="C42" s="5" t="s">
        <v>56</v>
      </c>
      <c r="D42" s="4" t="s">
        <v>87</v>
      </c>
      <c r="E42" s="4" t="s">
        <v>202</v>
      </c>
      <c r="F42" s="112">
        <v>39729</v>
      </c>
      <c r="G42" s="114"/>
      <c r="H42" s="41">
        <f t="shared" ca="1" si="1"/>
        <v>4.263155112235717E-2</v>
      </c>
      <c r="I42" s="48"/>
      <c r="J42" s="121"/>
    </row>
    <row r="43" spans="2:10" ht="18.75" customHeight="1">
      <c r="B43" s="99">
        <v>34</v>
      </c>
      <c r="C43" s="5" t="s">
        <v>90</v>
      </c>
      <c r="D43" s="4" t="s">
        <v>91</v>
      </c>
      <c r="E43" s="4" t="s">
        <v>207</v>
      </c>
      <c r="F43" s="112">
        <v>39135</v>
      </c>
      <c r="G43" s="114"/>
      <c r="H43" s="41">
        <f t="shared" ca="1" si="1"/>
        <v>0.15521345313767454</v>
      </c>
      <c r="I43" s="48"/>
      <c r="J43" s="102"/>
    </row>
    <row r="44" spans="2:10" ht="18.75" customHeight="1">
      <c r="B44" s="99">
        <v>35</v>
      </c>
      <c r="C44" s="5" t="s">
        <v>92</v>
      </c>
      <c r="D44" s="4" t="s">
        <v>93</v>
      </c>
      <c r="E44" s="4" t="s">
        <v>211</v>
      </c>
      <c r="F44" s="112">
        <v>40058</v>
      </c>
      <c r="G44" s="114"/>
      <c r="H44" s="41">
        <f t="shared" ca="1" si="1"/>
        <v>0.39160611171574089</v>
      </c>
      <c r="I44" s="70"/>
      <c r="J44" s="102"/>
    </row>
    <row r="45" spans="2:10" ht="18.75" customHeight="1">
      <c r="B45" s="99">
        <v>36</v>
      </c>
      <c r="C45" s="5" t="s">
        <v>94</v>
      </c>
      <c r="D45" s="4" t="s">
        <v>95</v>
      </c>
      <c r="E45" s="4" t="s">
        <v>203</v>
      </c>
      <c r="F45" s="112">
        <v>39663</v>
      </c>
      <c r="G45" s="114"/>
      <c r="H45" s="41">
        <f t="shared" ca="1" si="1"/>
        <v>0.33766651556928928</v>
      </c>
      <c r="I45" s="70"/>
      <c r="J45" s="102"/>
    </row>
    <row r="46" spans="2:10" ht="18.75" customHeight="1">
      <c r="B46" s="99">
        <v>37</v>
      </c>
      <c r="C46" s="5" t="s">
        <v>96</v>
      </c>
      <c r="D46" s="4" t="s">
        <v>97</v>
      </c>
      <c r="E46" s="4" t="s">
        <v>220</v>
      </c>
      <c r="F46" s="112">
        <v>39469</v>
      </c>
      <c r="G46" s="114"/>
      <c r="H46" s="41">
        <f t="shared" ca="1" si="1"/>
        <v>0.24420910242084337</v>
      </c>
      <c r="I46" s="48"/>
      <c r="J46" s="102"/>
    </row>
    <row r="47" spans="2:10" ht="18.75" customHeight="1">
      <c r="B47" s="99">
        <v>38</v>
      </c>
      <c r="C47" s="5" t="s">
        <v>92</v>
      </c>
      <c r="D47" s="4" t="s">
        <v>98</v>
      </c>
      <c r="E47" s="4" t="s">
        <v>213</v>
      </c>
      <c r="F47" s="112">
        <v>39740</v>
      </c>
      <c r="G47" s="114"/>
      <c r="H47" s="41">
        <f t="shared" ca="1" si="1"/>
        <v>0.19151369779689853</v>
      </c>
      <c r="I47" s="70"/>
      <c r="J47" s="102"/>
    </row>
    <row r="48" spans="2:10" ht="18.75" customHeight="1">
      <c r="B48" s="99">
        <v>39</v>
      </c>
      <c r="C48" s="5" t="s">
        <v>99</v>
      </c>
      <c r="D48" s="4" t="s">
        <v>100</v>
      </c>
      <c r="E48" s="4" t="s">
        <v>221</v>
      </c>
      <c r="F48" s="112">
        <v>40016</v>
      </c>
      <c r="G48" s="114"/>
      <c r="H48" s="41">
        <f t="shared" ca="1" si="1"/>
        <v>0.43616133605920804</v>
      </c>
      <c r="I48" s="70"/>
      <c r="J48" s="102"/>
    </row>
    <row r="49" spans="2:10" ht="18.75" customHeight="1">
      <c r="B49" s="99">
        <v>40</v>
      </c>
      <c r="C49" s="5" t="s">
        <v>101</v>
      </c>
      <c r="D49" s="4" t="s">
        <v>102</v>
      </c>
      <c r="E49" s="4" t="s">
        <v>205</v>
      </c>
      <c r="F49" s="112">
        <v>39555</v>
      </c>
      <c r="G49" s="114"/>
      <c r="H49" s="41">
        <f t="shared" ca="1" si="1"/>
        <v>0.68952577321349395</v>
      </c>
      <c r="I49" s="48"/>
      <c r="J49" s="102"/>
    </row>
    <row r="50" spans="2:10" ht="18.75" customHeight="1">
      <c r="B50" s="99">
        <v>41</v>
      </c>
      <c r="C50" s="5" t="s">
        <v>103</v>
      </c>
      <c r="D50" s="4" t="s">
        <v>104</v>
      </c>
      <c r="E50" s="4" t="s">
        <v>222</v>
      </c>
      <c r="F50" s="112">
        <v>39955</v>
      </c>
      <c r="G50" s="114"/>
      <c r="H50" s="41">
        <f t="shared" ca="1" si="1"/>
        <v>0.24164756868327864</v>
      </c>
      <c r="I50" s="70"/>
      <c r="J50" s="102"/>
    </row>
    <row r="51" spans="2:10" ht="18.75" customHeight="1">
      <c r="B51" s="99">
        <v>42</v>
      </c>
      <c r="C51" s="5" t="s">
        <v>105</v>
      </c>
      <c r="D51" s="4" t="s">
        <v>106</v>
      </c>
      <c r="E51" s="4" t="s">
        <v>203</v>
      </c>
      <c r="F51" s="112">
        <v>39120</v>
      </c>
      <c r="G51" s="114"/>
      <c r="H51" s="41">
        <f t="shared" ca="1" si="1"/>
        <v>0.29561777997864258</v>
      </c>
      <c r="I51" s="70"/>
      <c r="J51" s="102"/>
    </row>
    <row r="52" spans="2:10" ht="18.75" customHeight="1">
      <c r="B52" s="99">
        <v>43</v>
      </c>
      <c r="C52" s="5" t="s">
        <v>107</v>
      </c>
      <c r="D52" s="4" t="s">
        <v>108</v>
      </c>
      <c r="E52" s="4" t="s">
        <v>223</v>
      </c>
      <c r="F52" s="112">
        <v>39357</v>
      </c>
      <c r="G52" s="114"/>
      <c r="H52" s="41">
        <f t="shared" ca="1" si="1"/>
        <v>0.33272344209149851</v>
      </c>
      <c r="I52" s="48"/>
      <c r="J52" s="102"/>
    </row>
    <row r="53" spans="2:10" ht="18.75" customHeight="1">
      <c r="B53" s="99">
        <v>44</v>
      </c>
      <c r="C53" s="5" t="s">
        <v>109</v>
      </c>
      <c r="D53" s="4" t="s">
        <v>110</v>
      </c>
      <c r="E53" s="4" t="s">
        <v>215</v>
      </c>
      <c r="F53" s="112">
        <v>39225</v>
      </c>
      <c r="G53" s="114"/>
      <c r="H53" s="41">
        <f t="shared" ca="1" si="1"/>
        <v>0.8710681877975297</v>
      </c>
      <c r="I53" s="70"/>
      <c r="J53" s="102"/>
    </row>
    <row r="54" spans="2:10" ht="18.75" customHeight="1">
      <c r="B54" s="99">
        <v>45</v>
      </c>
      <c r="C54" s="5" t="s">
        <v>111</v>
      </c>
      <c r="D54" s="4" t="s">
        <v>112</v>
      </c>
      <c r="E54" s="4" t="s">
        <v>224</v>
      </c>
      <c r="F54" s="112">
        <v>39807</v>
      </c>
      <c r="G54" s="114"/>
      <c r="H54" s="41">
        <f t="shared" ca="1" si="1"/>
        <v>0.5236353403673103</v>
      </c>
      <c r="I54" s="70"/>
      <c r="J54" s="102"/>
    </row>
    <row r="55" spans="2:10" ht="18.75" customHeight="1">
      <c r="B55" s="99">
        <v>46</v>
      </c>
      <c r="C55" s="5" t="s">
        <v>113</v>
      </c>
      <c r="D55" s="4" t="s">
        <v>74</v>
      </c>
      <c r="E55" s="4" t="s">
        <v>203</v>
      </c>
      <c r="F55" s="112">
        <v>39250</v>
      </c>
      <c r="G55" s="114"/>
      <c r="H55" s="41">
        <f t="shared" ca="1" si="1"/>
        <v>0.58901126601264164</v>
      </c>
      <c r="I55" s="48"/>
      <c r="J55" s="102"/>
    </row>
    <row r="56" spans="2:10" ht="18.75" customHeight="1">
      <c r="B56" s="99">
        <v>47</v>
      </c>
      <c r="C56" s="5" t="s">
        <v>114</v>
      </c>
      <c r="D56" s="4" t="s">
        <v>115</v>
      </c>
      <c r="E56" s="4" t="s">
        <v>213</v>
      </c>
      <c r="F56" s="112">
        <v>39918</v>
      </c>
      <c r="G56" s="114"/>
      <c r="H56" s="41">
        <f t="shared" ca="1" si="1"/>
        <v>8.9658258760357157E-2</v>
      </c>
      <c r="I56" s="70"/>
      <c r="J56" s="102"/>
    </row>
    <row r="57" spans="2:10" ht="18.75" customHeight="1">
      <c r="B57" s="99">
        <v>48</v>
      </c>
      <c r="C57" s="5" t="s">
        <v>116</v>
      </c>
      <c r="D57" s="4" t="s">
        <v>117</v>
      </c>
      <c r="E57" s="4" t="s">
        <v>207</v>
      </c>
      <c r="F57" s="112">
        <v>39336</v>
      </c>
      <c r="G57" s="114"/>
      <c r="H57" s="41">
        <f t="shared" ca="1" si="1"/>
        <v>0.62137808123144722</v>
      </c>
      <c r="I57" s="70"/>
      <c r="J57" s="102"/>
    </row>
    <row r="58" spans="2:10" ht="18.75" customHeight="1">
      <c r="B58" s="99">
        <v>49</v>
      </c>
      <c r="C58" s="2" t="s">
        <v>36</v>
      </c>
      <c r="D58" s="3" t="s">
        <v>118</v>
      </c>
      <c r="E58" s="3" t="s">
        <v>208</v>
      </c>
      <c r="F58" s="112">
        <v>39387</v>
      </c>
      <c r="G58" s="114"/>
      <c r="H58" s="41">
        <f t="shared" ca="1" si="1"/>
        <v>0.83861362779764603</v>
      </c>
      <c r="I58" s="70"/>
      <c r="J58" s="102"/>
    </row>
    <row r="59" spans="2:10" ht="18.75" customHeight="1">
      <c r="B59" s="99">
        <v>50</v>
      </c>
      <c r="C59" s="2" t="s">
        <v>119</v>
      </c>
      <c r="D59" s="3" t="s">
        <v>118</v>
      </c>
      <c r="E59" s="3" t="s">
        <v>208</v>
      </c>
      <c r="F59" s="112">
        <v>39846</v>
      </c>
      <c r="G59" s="114"/>
      <c r="H59" s="41">
        <f t="shared" ca="1" si="1"/>
        <v>0.10743588663198522</v>
      </c>
    </row>
    <row r="60" spans="2:10" ht="18.75" customHeight="1">
      <c r="B60" s="99">
        <v>51</v>
      </c>
      <c r="C60" s="2" t="s">
        <v>120</v>
      </c>
      <c r="D60" s="3" t="s">
        <v>121</v>
      </c>
      <c r="E60" s="3" t="s">
        <v>204</v>
      </c>
      <c r="F60" s="112">
        <v>39084</v>
      </c>
      <c r="G60" s="114"/>
      <c r="H60" s="41">
        <f t="shared" ca="1" si="1"/>
        <v>0.43525925627033224</v>
      </c>
    </row>
    <row r="61" spans="2:10" ht="18.75" customHeight="1">
      <c r="B61" s="99">
        <v>52</v>
      </c>
      <c r="C61" s="2" t="s">
        <v>122</v>
      </c>
      <c r="D61" s="3" t="s">
        <v>123</v>
      </c>
      <c r="E61" s="3" t="s">
        <v>225</v>
      </c>
      <c r="F61" s="112">
        <v>39735</v>
      </c>
      <c r="G61" s="114"/>
      <c r="H61" s="41">
        <f t="shared" ca="1" si="1"/>
        <v>0.78192445112507636</v>
      </c>
    </row>
    <row r="62" spans="2:10" ht="18.75" customHeight="1">
      <c r="B62" s="99">
        <v>53</v>
      </c>
      <c r="C62" s="2" t="s">
        <v>124</v>
      </c>
      <c r="D62" s="3" t="s">
        <v>125</v>
      </c>
      <c r="E62" s="3" t="s">
        <v>207</v>
      </c>
      <c r="F62" s="112">
        <v>39460</v>
      </c>
      <c r="G62" s="114"/>
      <c r="H62" s="41">
        <f t="shared" ca="1" si="1"/>
        <v>0.84767955971072884</v>
      </c>
    </row>
    <row r="63" spans="2:10" ht="18.75" customHeight="1">
      <c r="B63" s="99">
        <v>54</v>
      </c>
      <c r="C63" s="2" t="s">
        <v>107</v>
      </c>
      <c r="D63" s="3" t="s">
        <v>126</v>
      </c>
      <c r="E63" s="3" t="s">
        <v>226</v>
      </c>
      <c r="F63" s="112">
        <v>39413</v>
      </c>
      <c r="G63" s="114"/>
      <c r="H63" s="41">
        <f t="shared" ca="1" si="1"/>
        <v>0.50266651500705195</v>
      </c>
    </row>
    <row r="64" spans="2:10" ht="18.75" customHeight="1">
      <c r="B64" s="99">
        <v>55</v>
      </c>
      <c r="C64" s="5" t="s">
        <v>36</v>
      </c>
      <c r="D64" s="4" t="s">
        <v>75</v>
      </c>
      <c r="E64" s="4" t="s">
        <v>211</v>
      </c>
      <c r="F64" s="112">
        <v>39223</v>
      </c>
      <c r="G64" s="114"/>
      <c r="H64" s="41">
        <f t="shared" ca="1" si="1"/>
        <v>0.10098424713669452</v>
      </c>
    </row>
    <row r="65" spans="2:8" ht="18.75" customHeight="1">
      <c r="B65" s="99">
        <v>56</v>
      </c>
      <c r="C65" s="5" t="s">
        <v>127</v>
      </c>
      <c r="D65" s="4" t="s">
        <v>68</v>
      </c>
      <c r="E65" s="4" t="s">
        <v>206</v>
      </c>
      <c r="F65" s="112">
        <v>40140</v>
      </c>
      <c r="G65" s="114"/>
      <c r="H65" s="41">
        <f t="shared" ca="1" si="1"/>
        <v>4.4264421513069419E-3</v>
      </c>
    </row>
    <row r="66" spans="2:8" ht="18.75" customHeight="1">
      <c r="B66" s="99">
        <v>57</v>
      </c>
      <c r="C66" s="5" t="s">
        <v>128</v>
      </c>
      <c r="D66" s="4" t="s">
        <v>129</v>
      </c>
      <c r="E66" s="4" t="s">
        <v>222</v>
      </c>
      <c r="F66" s="112">
        <v>39726</v>
      </c>
      <c r="G66" s="114"/>
      <c r="H66" s="41">
        <f t="shared" ca="1" si="1"/>
        <v>0.30169795608956018</v>
      </c>
    </row>
    <row r="67" spans="2:8" ht="18.75" customHeight="1">
      <c r="B67" s="99">
        <v>58</v>
      </c>
      <c r="C67" s="5" t="s">
        <v>130</v>
      </c>
      <c r="D67" s="4" t="s">
        <v>131</v>
      </c>
      <c r="E67" s="4" t="s">
        <v>205</v>
      </c>
      <c r="F67" s="112">
        <v>39793</v>
      </c>
      <c r="G67" s="114"/>
      <c r="H67" s="41">
        <f t="shared" ca="1" si="1"/>
        <v>0.28005131462520561</v>
      </c>
    </row>
    <row r="68" spans="2:8" ht="18.75" customHeight="1">
      <c r="B68" s="99">
        <v>59</v>
      </c>
      <c r="C68" s="5" t="s">
        <v>132</v>
      </c>
      <c r="D68" s="4" t="s">
        <v>133</v>
      </c>
      <c r="E68" s="4" t="s">
        <v>211</v>
      </c>
      <c r="F68" s="112">
        <v>39394</v>
      </c>
      <c r="G68" s="114"/>
      <c r="H68" s="41">
        <f t="shared" ca="1" si="1"/>
        <v>0.76320719506829748</v>
      </c>
    </row>
    <row r="69" spans="2:8" ht="18.75" customHeight="1">
      <c r="B69" s="99">
        <v>60</v>
      </c>
      <c r="C69" s="5" t="s">
        <v>134</v>
      </c>
      <c r="D69" s="4" t="s">
        <v>135</v>
      </c>
      <c r="E69" s="4" t="s">
        <v>211</v>
      </c>
      <c r="F69" s="112">
        <v>39430</v>
      </c>
      <c r="G69" s="114"/>
      <c r="H69" s="41">
        <f t="shared" ca="1" si="1"/>
        <v>0.21807609863459243</v>
      </c>
    </row>
    <row r="70" spans="2:8" ht="18.75" customHeight="1">
      <c r="B70" s="99">
        <v>61</v>
      </c>
      <c r="C70" s="5" t="s">
        <v>119</v>
      </c>
      <c r="D70" s="4" t="s">
        <v>136</v>
      </c>
      <c r="E70" s="4" t="s">
        <v>209</v>
      </c>
      <c r="F70" s="112">
        <v>39383</v>
      </c>
      <c r="G70" s="114"/>
      <c r="H70" s="41">
        <f t="shared" ca="1" si="1"/>
        <v>0.16036730362232499</v>
      </c>
    </row>
    <row r="71" spans="2:8" ht="18.75" customHeight="1">
      <c r="B71" s="99">
        <v>62</v>
      </c>
      <c r="C71" s="5" t="s">
        <v>137</v>
      </c>
      <c r="D71" s="4" t="s">
        <v>138</v>
      </c>
      <c r="E71" s="4" t="s">
        <v>216</v>
      </c>
      <c r="F71" s="112">
        <v>39963</v>
      </c>
      <c r="G71" s="114"/>
      <c r="H71" s="41">
        <f t="shared" ca="1" si="1"/>
        <v>0.52096438104169396</v>
      </c>
    </row>
    <row r="72" spans="2:8" ht="18.75" customHeight="1">
      <c r="B72" s="99">
        <v>63</v>
      </c>
      <c r="C72" s="5" t="s">
        <v>139</v>
      </c>
      <c r="D72" s="4" t="s">
        <v>140</v>
      </c>
      <c r="E72" s="4" t="s">
        <v>206</v>
      </c>
      <c r="F72" s="112">
        <v>39938</v>
      </c>
      <c r="G72" s="114"/>
      <c r="H72" s="41">
        <f t="shared" ca="1" si="1"/>
        <v>0.68138928612433114</v>
      </c>
    </row>
    <row r="73" spans="2:8" ht="18.75" customHeight="1">
      <c r="B73" s="99">
        <v>64</v>
      </c>
      <c r="C73" s="5" t="s">
        <v>141</v>
      </c>
      <c r="D73" s="4" t="s">
        <v>142</v>
      </c>
      <c r="E73" s="4" t="s">
        <v>223</v>
      </c>
      <c r="F73" s="112">
        <v>39882</v>
      </c>
      <c r="G73" s="114"/>
      <c r="H73" s="41">
        <f t="shared" ref="H73:H79" ca="1" si="2">IF(ISBLANK($C73),"",RAND())</f>
        <v>0.72478338600988956</v>
      </c>
    </row>
    <row r="74" spans="2:8" ht="18.75" customHeight="1">
      <c r="B74" s="99">
        <v>65</v>
      </c>
      <c r="C74" s="5" t="s">
        <v>143</v>
      </c>
      <c r="D74" s="4" t="s">
        <v>144</v>
      </c>
      <c r="E74" s="4" t="s">
        <v>225</v>
      </c>
      <c r="F74" s="112">
        <v>39537</v>
      </c>
      <c r="G74" s="114"/>
      <c r="H74" s="41">
        <f t="shared" ca="1" si="2"/>
        <v>0.26106712963544787</v>
      </c>
    </row>
    <row r="75" spans="2:8" ht="18.75" customHeight="1">
      <c r="B75" s="99">
        <v>66</v>
      </c>
      <c r="C75" s="5" t="s">
        <v>145</v>
      </c>
      <c r="D75" s="4" t="s">
        <v>146</v>
      </c>
      <c r="E75" s="4" t="s">
        <v>213</v>
      </c>
      <c r="F75" s="112">
        <v>39200</v>
      </c>
      <c r="G75" s="114"/>
      <c r="H75" s="41">
        <f t="shared" ca="1" si="2"/>
        <v>0.44477639019772841</v>
      </c>
    </row>
    <row r="76" spans="2:8" ht="18.75" customHeight="1">
      <c r="B76" s="99">
        <v>67</v>
      </c>
      <c r="C76" s="5" t="s">
        <v>147</v>
      </c>
      <c r="D76" s="4" t="s">
        <v>148</v>
      </c>
      <c r="E76" s="4" t="s">
        <v>225</v>
      </c>
      <c r="F76" s="112">
        <v>39675</v>
      </c>
      <c r="G76" s="114"/>
      <c r="H76" s="41">
        <f t="shared" ca="1" si="2"/>
        <v>0.45573643995092727</v>
      </c>
    </row>
    <row r="77" spans="2:8" ht="18.75" customHeight="1">
      <c r="B77" s="99">
        <v>68</v>
      </c>
      <c r="C77" s="5" t="s">
        <v>149</v>
      </c>
      <c r="D77" s="4" t="s">
        <v>150</v>
      </c>
      <c r="E77" s="4" t="s">
        <v>203</v>
      </c>
      <c r="F77" s="112">
        <v>39771</v>
      </c>
      <c r="G77" s="114"/>
      <c r="H77" s="41">
        <f t="shared" ca="1" si="2"/>
        <v>4.9174792713173376E-2</v>
      </c>
    </row>
    <row r="78" spans="2:8" ht="18.75" customHeight="1">
      <c r="B78" s="99">
        <v>69</v>
      </c>
      <c r="C78" s="5" t="s">
        <v>151</v>
      </c>
      <c r="D78" s="4" t="s">
        <v>152</v>
      </c>
      <c r="E78" s="4" t="s">
        <v>203</v>
      </c>
      <c r="F78" s="112">
        <v>39456</v>
      </c>
      <c r="G78" s="114"/>
      <c r="H78" s="41">
        <f t="shared" ca="1" si="2"/>
        <v>0.54797328472431572</v>
      </c>
    </row>
    <row r="79" spans="2:8" ht="18.75" customHeight="1">
      <c r="B79" s="99">
        <v>70</v>
      </c>
      <c r="C79" s="5" t="s">
        <v>153</v>
      </c>
      <c r="D79" s="4" t="s">
        <v>154</v>
      </c>
      <c r="E79" s="4" t="s">
        <v>207</v>
      </c>
      <c r="F79" s="112">
        <v>39164</v>
      </c>
      <c r="G79" s="114"/>
      <c r="H79" s="41">
        <f t="shared" ca="1" si="2"/>
        <v>0.57576405957400945</v>
      </c>
    </row>
  </sheetData>
  <sheetProtection algorithmName="SHA-512" hashValue="jD1MsoBi3Mjhp1U7daejpx64YIORD9qWwzYfyI/J2GVhkFd2RSXr2IBsMrQ3quC7E6T6tJw92VSob8ZUg8oVEg==" saltValue="xXDb5sDWAf9r31hUaZK2wA==" spinCount="100000" sheet="1" objects="1" scenarios="1"/>
  <sortState ref="C9:H79">
    <sortCondition ref="H9:H79"/>
  </sortState>
  <mergeCells count="4">
    <mergeCell ref="C1:F1"/>
    <mergeCell ref="C2:F2"/>
    <mergeCell ref="E4:F4"/>
    <mergeCell ref="C7:G7"/>
  </mergeCells>
  <printOptions horizontalCentered="1"/>
  <pageMargins left="0.4" right="0.4" top="0.5" bottom="0.4" header="0.51180555555555596" footer="0.51180555555555596"/>
  <pageSetup scale="80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92"/>
  <sheetViews>
    <sheetView tabSelected="1" workbookViewId="0">
      <pane ySplit="6" topLeftCell="A7" activePane="bottomLeft" state="frozen"/>
      <selection pane="bottomLeft" activeCell="I11" sqref="I11"/>
    </sheetView>
  </sheetViews>
  <sheetFormatPr defaultRowHeight="15"/>
  <cols>
    <col min="1" max="1" width="4.140625" style="187" customWidth="1"/>
    <col min="2" max="2" width="3" style="199" customWidth="1"/>
    <col min="3" max="3" width="9.7109375" style="6" customWidth="1"/>
    <col min="4" max="4" width="16.85546875" style="6" customWidth="1"/>
    <col min="5" max="6" width="26.42578125" style="6" customWidth="1"/>
    <col min="7" max="9" width="16.7109375" style="6" customWidth="1"/>
    <col min="10" max="10" width="16.42578125" customWidth="1"/>
  </cols>
  <sheetData>
    <row r="1" spans="1:10" ht="34.5" customHeight="1">
      <c r="A1"/>
      <c r="B1"/>
      <c r="C1" s="246" t="s">
        <v>201</v>
      </c>
      <c r="D1" s="246"/>
      <c r="E1" s="246"/>
      <c r="F1" s="246"/>
      <c r="G1" s="1"/>
      <c r="H1" s="42"/>
      <c r="I1" s="1"/>
      <c r="J1" s="1"/>
    </row>
    <row r="2" spans="1:10" ht="22.5" customHeight="1">
      <c r="A2"/>
      <c r="B2"/>
      <c r="C2" s="247" t="s">
        <v>198</v>
      </c>
      <c r="D2" s="247"/>
      <c r="E2" s="247"/>
      <c r="F2" s="247"/>
      <c r="G2" s="1"/>
      <c r="H2" s="42"/>
      <c r="I2" s="1"/>
      <c r="J2" s="1"/>
    </row>
    <row r="3" spans="1:10" ht="21">
      <c r="A3" s="182"/>
      <c r="B3" s="9"/>
      <c r="C3" s="9"/>
      <c r="D3" s="9"/>
      <c r="E3" s="161"/>
      <c r="F3" s="161"/>
      <c r="G3" s="161"/>
      <c r="H3" s="161"/>
      <c r="I3" s="161"/>
    </row>
    <row r="4" spans="1:10" ht="21">
      <c r="A4" s="182"/>
      <c r="B4" s="9"/>
      <c r="C4" s="9"/>
      <c r="D4"/>
      <c r="E4" s="161"/>
      <c r="F4" s="161"/>
      <c r="G4" s="161"/>
      <c r="H4" s="161"/>
      <c r="I4" s="161"/>
    </row>
    <row r="5" spans="1:10" ht="21">
      <c r="A5" s="182"/>
      <c r="B5" s="9"/>
      <c r="C5" s="12"/>
      <c r="D5" s="12"/>
      <c r="E5" s="12"/>
      <c r="F5" s="12"/>
      <c r="G5" s="12"/>
      <c r="H5" s="12"/>
      <c r="I5" s="12"/>
    </row>
    <row r="6" spans="1:10" ht="16.5" thickBot="1">
      <c r="A6" s="273" t="s">
        <v>161</v>
      </c>
      <c r="B6" s="274"/>
      <c r="C6" s="217" t="s">
        <v>4</v>
      </c>
      <c r="D6" s="218" t="s">
        <v>0</v>
      </c>
      <c r="E6" s="218" t="s">
        <v>1</v>
      </c>
      <c r="F6" s="218" t="s">
        <v>2</v>
      </c>
      <c r="G6" s="218" t="s">
        <v>190</v>
      </c>
      <c r="H6" s="218" t="s">
        <v>191</v>
      </c>
      <c r="I6" s="218" t="s">
        <v>192</v>
      </c>
      <c r="J6" s="218" t="s">
        <v>189</v>
      </c>
    </row>
    <row r="7" spans="1:10">
      <c r="A7" s="219"/>
      <c r="B7" s="198"/>
      <c r="C7" s="14" t="s">
        <v>25</v>
      </c>
      <c r="D7" s="39" t="s">
        <v>88</v>
      </c>
      <c r="E7" s="39" t="s">
        <v>89</v>
      </c>
      <c r="F7" s="39" t="s">
        <v>202</v>
      </c>
      <c r="G7" s="201">
        <v>25.748366013071895</v>
      </c>
      <c r="H7" s="200">
        <v>0.60000000000000009</v>
      </c>
      <c r="I7" s="201">
        <v>14.7</v>
      </c>
      <c r="J7" s="177">
        <v>41.048366013071899</v>
      </c>
    </row>
    <row r="8" spans="1:10">
      <c r="A8" s="170">
        <v>1</v>
      </c>
      <c r="B8" s="197" t="s">
        <v>227</v>
      </c>
      <c r="C8" s="207">
        <v>13</v>
      </c>
      <c r="D8" s="208" t="s">
        <v>38</v>
      </c>
      <c r="E8" s="208" t="s">
        <v>68</v>
      </c>
      <c r="F8" s="208" t="s">
        <v>211</v>
      </c>
      <c r="G8" s="209">
        <v>34.733660130718953</v>
      </c>
      <c r="H8" s="210">
        <v>5.4</v>
      </c>
      <c r="I8" s="209">
        <v>21.009999999999998</v>
      </c>
      <c r="J8" s="211">
        <v>61.143660130718949</v>
      </c>
    </row>
    <row r="9" spans="1:10">
      <c r="A9" s="170">
        <v>2</v>
      </c>
      <c r="B9" s="197" t="s">
        <v>227</v>
      </c>
      <c r="C9" s="14">
        <v>42</v>
      </c>
      <c r="D9" s="39" t="s">
        <v>105</v>
      </c>
      <c r="E9" s="39" t="s">
        <v>106</v>
      </c>
      <c r="F9" s="39" t="s">
        <v>203</v>
      </c>
      <c r="G9" s="201">
        <v>36.454248366013069</v>
      </c>
      <c r="H9" s="200">
        <v>3.4000000000000004</v>
      </c>
      <c r="I9" s="201">
        <v>21.28</v>
      </c>
      <c r="J9" s="177">
        <v>61.134248366013068</v>
      </c>
    </row>
    <row r="10" spans="1:10">
      <c r="A10" s="170">
        <v>3</v>
      </c>
      <c r="B10" s="197" t="s">
        <v>227</v>
      </c>
      <c r="C10" s="14">
        <v>10</v>
      </c>
      <c r="D10" s="39" t="s">
        <v>36</v>
      </c>
      <c r="E10" s="39" t="s">
        <v>66</v>
      </c>
      <c r="F10" s="39" t="s">
        <v>209</v>
      </c>
      <c r="G10" s="201">
        <v>34.937908496732021</v>
      </c>
      <c r="H10" s="200">
        <v>4.4000000000000004</v>
      </c>
      <c r="I10" s="201">
        <v>20.84</v>
      </c>
      <c r="J10" s="177">
        <v>60.177908496732016</v>
      </c>
    </row>
    <row r="11" spans="1:10">
      <c r="A11" s="170">
        <v>4</v>
      </c>
      <c r="B11" s="197" t="s">
        <v>227</v>
      </c>
      <c r="C11" s="14">
        <v>48</v>
      </c>
      <c r="D11" s="39" t="s">
        <v>116</v>
      </c>
      <c r="E11" s="39" t="s">
        <v>117</v>
      </c>
      <c r="F11" s="39" t="s">
        <v>207</v>
      </c>
      <c r="G11" s="201">
        <v>34.960784313725483</v>
      </c>
      <c r="H11" s="200">
        <v>3.8000000000000003</v>
      </c>
      <c r="I11" s="201">
        <v>20.68</v>
      </c>
      <c r="J11" s="177">
        <v>59.44078431372548</v>
      </c>
    </row>
    <row r="12" spans="1:10">
      <c r="A12" s="170">
        <v>5</v>
      </c>
      <c r="B12" s="197" t="s">
        <v>227</v>
      </c>
      <c r="C12" s="14">
        <v>26</v>
      </c>
      <c r="D12" s="39" t="s">
        <v>50</v>
      </c>
      <c r="E12" s="39" t="s">
        <v>81</v>
      </c>
      <c r="F12" s="39" t="s">
        <v>207</v>
      </c>
      <c r="G12" s="201">
        <v>33.879084967320253</v>
      </c>
      <c r="H12" s="200">
        <v>3.8000000000000003</v>
      </c>
      <c r="I12" s="201">
        <v>20.38</v>
      </c>
      <c r="J12" s="177">
        <v>58.059084967320246</v>
      </c>
    </row>
    <row r="13" spans="1:10">
      <c r="A13" s="170">
        <v>6</v>
      </c>
      <c r="B13" s="197" t="s">
        <v>227</v>
      </c>
      <c r="C13" s="14">
        <v>38</v>
      </c>
      <c r="D13" s="39" t="s">
        <v>92</v>
      </c>
      <c r="E13" s="39" t="s">
        <v>98</v>
      </c>
      <c r="F13" s="39" t="s">
        <v>213</v>
      </c>
      <c r="G13" s="201">
        <v>32.745098039215677</v>
      </c>
      <c r="H13" s="200">
        <v>5</v>
      </c>
      <c r="I13" s="201">
        <v>20.18</v>
      </c>
      <c r="J13" s="177">
        <v>57.925098039215676</v>
      </c>
    </row>
    <row r="14" spans="1:10">
      <c r="A14" s="170">
        <v>7</v>
      </c>
      <c r="B14" s="197" t="s">
        <v>227</v>
      </c>
      <c r="C14" s="14">
        <v>19</v>
      </c>
      <c r="D14" s="39" t="s">
        <v>44</v>
      </c>
      <c r="E14" s="39" t="s">
        <v>74</v>
      </c>
      <c r="F14" s="39" t="s">
        <v>209</v>
      </c>
      <c r="G14" s="201">
        <v>34.228758169934636</v>
      </c>
      <c r="H14" s="200">
        <v>3.6</v>
      </c>
      <c r="I14" s="201">
        <v>19.959999999999997</v>
      </c>
      <c r="J14" s="177">
        <v>57.788758169934638</v>
      </c>
    </row>
    <row r="15" spans="1:10">
      <c r="A15" s="170">
        <v>8</v>
      </c>
      <c r="B15" s="197" t="s">
        <v>227</v>
      </c>
      <c r="C15" s="14">
        <v>69</v>
      </c>
      <c r="D15" s="39" t="s">
        <v>151</v>
      </c>
      <c r="E15" s="39" t="s">
        <v>152</v>
      </c>
      <c r="F15" s="39" t="s">
        <v>203</v>
      </c>
      <c r="G15" s="201">
        <v>33.665032679738559</v>
      </c>
      <c r="H15" s="200">
        <v>3.6</v>
      </c>
      <c r="I15" s="201">
        <v>19.990000000000002</v>
      </c>
      <c r="J15" s="177">
        <v>57.255032679738562</v>
      </c>
    </row>
    <row r="16" spans="1:10">
      <c r="A16" s="170">
        <v>9</v>
      </c>
      <c r="B16" s="197" t="s">
        <v>227</v>
      </c>
      <c r="C16" s="14">
        <v>23</v>
      </c>
      <c r="D16" s="39" t="s">
        <v>48</v>
      </c>
      <c r="E16" s="39" t="s">
        <v>78</v>
      </c>
      <c r="F16" s="39" t="s">
        <v>208</v>
      </c>
      <c r="G16" s="201">
        <v>32.449346405228752</v>
      </c>
      <c r="H16" s="200">
        <v>4.8000000000000007</v>
      </c>
      <c r="I16" s="201">
        <v>19.829999999999998</v>
      </c>
      <c r="J16" s="177">
        <v>57.079346405228748</v>
      </c>
    </row>
    <row r="17" spans="1:10">
      <c r="A17" s="170">
        <v>10</v>
      </c>
      <c r="B17" s="197" t="s">
        <v>227</v>
      </c>
      <c r="C17" s="14">
        <v>25</v>
      </c>
      <c r="D17" s="39" t="s">
        <v>36</v>
      </c>
      <c r="E17" s="39" t="s">
        <v>80</v>
      </c>
      <c r="F17" s="39" t="s">
        <v>203</v>
      </c>
      <c r="G17" s="201">
        <v>32.867647058823522</v>
      </c>
      <c r="H17" s="200">
        <v>3.4000000000000004</v>
      </c>
      <c r="I17" s="201">
        <v>20.54</v>
      </c>
      <c r="J17" s="177">
        <v>56.80764705882352</v>
      </c>
    </row>
    <row r="18" spans="1:10">
      <c r="A18" s="170">
        <v>11</v>
      </c>
      <c r="B18" s="197" t="s">
        <v>227</v>
      </c>
      <c r="C18" s="14">
        <v>46</v>
      </c>
      <c r="D18" s="39" t="s">
        <v>113</v>
      </c>
      <c r="E18" s="39" t="s">
        <v>74</v>
      </c>
      <c r="F18" s="39" t="s">
        <v>203</v>
      </c>
      <c r="G18" s="201">
        <v>33.619281045751634</v>
      </c>
      <c r="H18" s="200">
        <v>2.8000000000000003</v>
      </c>
      <c r="I18" s="201">
        <v>19.95</v>
      </c>
      <c r="J18" s="177">
        <v>56.369281045751634</v>
      </c>
    </row>
    <row r="19" spans="1:10">
      <c r="A19" s="170">
        <v>12</v>
      </c>
      <c r="B19" s="197" t="s">
        <v>227</v>
      </c>
      <c r="C19" s="14">
        <v>47</v>
      </c>
      <c r="D19" s="39" t="s">
        <v>114</v>
      </c>
      <c r="E19" s="39" t="s">
        <v>115</v>
      </c>
      <c r="F19" s="39" t="s">
        <v>213</v>
      </c>
      <c r="G19" s="201">
        <v>33.41830065359477</v>
      </c>
      <c r="H19" s="200">
        <v>3</v>
      </c>
      <c r="I19" s="201">
        <v>19.940000000000001</v>
      </c>
      <c r="J19" s="177">
        <v>56.358300653594767</v>
      </c>
    </row>
    <row r="20" spans="1:10">
      <c r="A20" s="170">
        <v>13</v>
      </c>
      <c r="B20" s="197" t="s">
        <v>227</v>
      </c>
      <c r="C20" s="14">
        <v>24</v>
      </c>
      <c r="D20" s="39" t="s">
        <v>49</v>
      </c>
      <c r="E20" s="39" t="s">
        <v>79</v>
      </c>
      <c r="F20" s="39" t="s">
        <v>216</v>
      </c>
      <c r="G20" s="201">
        <v>32.995098039215684</v>
      </c>
      <c r="H20" s="200">
        <v>3.2</v>
      </c>
      <c r="I20" s="201">
        <v>20.11</v>
      </c>
      <c r="J20" s="177">
        <v>56.305098039215686</v>
      </c>
    </row>
    <row r="21" spans="1:10">
      <c r="A21" s="170">
        <v>14</v>
      </c>
      <c r="B21" s="197" t="s">
        <v>227</v>
      </c>
      <c r="C21" s="14">
        <v>37</v>
      </c>
      <c r="D21" s="39" t="s">
        <v>96</v>
      </c>
      <c r="E21" s="39" t="s">
        <v>97</v>
      </c>
      <c r="F21" s="39" t="s">
        <v>220</v>
      </c>
      <c r="G21" s="201">
        <v>32.754901960784309</v>
      </c>
      <c r="H21" s="200">
        <v>3.4000000000000004</v>
      </c>
      <c r="I21" s="201">
        <v>19.939999999999994</v>
      </c>
      <c r="J21" s="177">
        <v>56.094901960784298</v>
      </c>
    </row>
    <row r="22" spans="1:10">
      <c r="A22" s="170">
        <v>15</v>
      </c>
      <c r="B22" s="197" t="s">
        <v>227</v>
      </c>
      <c r="C22" s="14">
        <v>6</v>
      </c>
      <c r="D22" s="39" t="s">
        <v>32</v>
      </c>
      <c r="E22" s="39" t="s">
        <v>62</v>
      </c>
      <c r="F22" s="39" t="s">
        <v>206</v>
      </c>
      <c r="G22" s="201">
        <v>32.34477124183006</v>
      </c>
      <c r="H22" s="200">
        <v>5</v>
      </c>
      <c r="I22" s="201">
        <v>18.64</v>
      </c>
      <c r="J22" s="177">
        <v>55.98477124183006</v>
      </c>
    </row>
    <row r="23" spans="1:10">
      <c r="A23" s="170">
        <v>16</v>
      </c>
      <c r="B23" s="197" t="s">
        <v>227</v>
      </c>
      <c r="C23" s="14">
        <v>34</v>
      </c>
      <c r="D23" s="39" t="s">
        <v>90</v>
      </c>
      <c r="E23" s="39" t="s">
        <v>91</v>
      </c>
      <c r="F23" s="39" t="s">
        <v>207</v>
      </c>
      <c r="G23" s="201">
        <v>33.119281045751634</v>
      </c>
      <c r="H23" s="200">
        <v>2.8000000000000003</v>
      </c>
      <c r="I23" s="201">
        <v>19.880000000000003</v>
      </c>
      <c r="J23" s="177">
        <v>55.799281045751634</v>
      </c>
    </row>
    <row r="24" spans="1:10">
      <c r="A24" s="170">
        <v>17</v>
      </c>
      <c r="B24" s="197" t="s">
        <v>227</v>
      </c>
      <c r="C24" s="14">
        <v>68</v>
      </c>
      <c r="D24" s="39" t="s">
        <v>149</v>
      </c>
      <c r="E24" s="39" t="s">
        <v>150</v>
      </c>
      <c r="F24" s="39" t="s">
        <v>203</v>
      </c>
      <c r="G24" s="201">
        <v>33.102941176470587</v>
      </c>
      <c r="H24" s="200">
        <v>3.6</v>
      </c>
      <c r="I24" s="201">
        <v>18.989999999999998</v>
      </c>
      <c r="J24" s="177">
        <v>55.692941176470583</v>
      </c>
    </row>
    <row r="25" spans="1:10">
      <c r="A25" s="170">
        <v>18</v>
      </c>
      <c r="B25" s="197" t="s">
        <v>227</v>
      </c>
      <c r="C25" s="14">
        <v>32</v>
      </c>
      <c r="D25" s="39" t="s">
        <v>55</v>
      </c>
      <c r="E25" s="39" t="s">
        <v>86</v>
      </c>
      <c r="F25" s="39" t="s">
        <v>205</v>
      </c>
      <c r="G25" s="201">
        <v>33.037581699346397</v>
      </c>
      <c r="H25" s="200">
        <v>2.8000000000000003</v>
      </c>
      <c r="I25" s="201">
        <v>19.829999999999998</v>
      </c>
      <c r="J25" s="177">
        <v>55.667581699346393</v>
      </c>
    </row>
    <row r="26" spans="1:10">
      <c r="A26" s="170">
        <v>19</v>
      </c>
      <c r="B26" s="197" t="s">
        <v>227</v>
      </c>
      <c r="C26" s="14">
        <v>33</v>
      </c>
      <c r="D26" s="39" t="s">
        <v>56</v>
      </c>
      <c r="E26" s="39" t="s">
        <v>87</v>
      </c>
      <c r="F26" s="39" t="s">
        <v>202</v>
      </c>
      <c r="G26" s="201">
        <v>32.026143790849666</v>
      </c>
      <c r="H26" s="200">
        <v>4.6000000000000005</v>
      </c>
      <c r="I26" s="201">
        <v>19.02</v>
      </c>
      <c r="J26" s="177">
        <v>55.646143790849663</v>
      </c>
    </row>
    <row r="27" spans="1:10">
      <c r="A27" s="170">
        <v>20</v>
      </c>
      <c r="B27" s="197" t="s">
        <v>227</v>
      </c>
      <c r="C27" s="14">
        <v>28</v>
      </c>
      <c r="D27" s="39" t="s">
        <v>52</v>
      </c>
      <c r="E27" s="39" t="s">
        <v>83</v>
      </c>
      <c r="F27" s="39" t="s">
        <v>202</v>
      </c>
      <c r="G27" s="201">
        <v>32.271241830065357</v>
      </c>
      <c r="H27" s="200">
        <v>3.8000000000000003</v>
      </c>
      <c r="I27" s="201">
        <v>19.34</v>
      </c>
      <c r="J27" s="177">
        <v>55.41124183006535</v>
      </c>
    </row>
    <row r="28" spans="1:10">
      <c r="A28" s="170">
        <v>21</v>
      </c>
      <c r="B28" s="197" t="s">
        <v>227</v>
      </c>
      <c r="C28" s="14">
        <v>15</v>
      </c>
      <c r="D28" s="39" t="s">
        <v>40</v>
      </c>
      <c r="E28" s="39" t="s">
        <v>70</v>
      </c>
      <c r="F28" s="39" t="s">
        <v>213</v>
      </c>
      <c r="G28" s="201">
        <v>33.04738562091503</v>
      </c>
      <c r="H28" s="200">
        <v>2.8000000000000003</v>
      </c>
      <c r="I28" s="201">
        <v>19.29</v>
      </c>
      <c r="J28" s="177">
        <v>55.137385620915026</v>
      </c>
    </row>
    <row r="29" spans="1:10">
      <c r="A29" s="170">
        <v>22</v>
      </c>
      <c r="B29" s="197" t="s">
        <v>227</v>
      </c>
      <c r="C29" s="14">
        <v>1</v>
      </c>
      <c r="D29" s="39" t="s">
        <v>27</v>
      </c>
      <c r="E29" s="39" t="s">
        <v>57</v>
      </c>
      <c r="F29" s="39" t="s">
        <v>203</v>
      </c>
      <c r="G29" s="201">
        <v>32.635620915032668</v>
      </c>
      <c r="H29" s="200">
        <v>2.4000000000000004</v>
      </c>
      <c r="I29" s="201">
        <v>19.990000000000002</v>
      </c>
      <c r="J29" s="177">
        <v>55.025620915032668</v>
      </c>
    </row>
    <row r="30" spans="1:10">
      <c r="A30" s="170">
        <v>23</v>
      </c>
      <c r="B30" s="197" t="s">
        <v>227</v>
      </c>
      <c r="C30" s="14">
        <v>5</v>
      </c>
      <c r="D30" s="39" t="s">
        <v>31</v>
      </c>
      <c r="E30" s="39" t="s">
        <v>61</v>
      </c>
      <c r="F30" s="39" t="s">
        <v>203</v>
      </c>
      <c r="G30" s="201">
        <v>32.583333333333329</v>
      </c>
      <c r="H30" s="200">
        <v>2.2000000000000002</v>
      </c>
      <c r="I30" s="201">
        <v>20.04</v>
      </c>
      <c r="J30" s="177">
        <v>54.823333333333331</v>
      </c>
    </row>
    <row r="31" spans="1:10">
      <c r="A31" s="170">
        <v>24</v>
      </c>
      <c r="B31" s="197" t="s">
        <v>227</v>
      </c>
      <c r="C31" s="14">
        <v>31</v>
      </c>
      <c r="D31" s="39" t="s">
        <v>54</v>
      </c>
      <c r="E31" s="39" t="s">
        <v>85</v>
      </c>
      <c r="F31" s="39" t="s">
        <v>219</v>
      </c>
      <c r="G31" s="201">
        <v>32.527777777777779</v>
      </c>
      <c r="H31" s="200">
        <v>3</v>
      </c>
      <c r="I31" s="201">
        <v>19.159999999999997</v>
      </c>
      <c r="J31" s="177">
        <v>54.687777777777775</v>
      </c>
    </row>
    <row r="32" spans="1:10">
      <c r="A32" s="170">
        <v>25</v>
      </c>
      <c r="B32" s="197" t="s">
        <v>227</v>
      </c>
      <c r="C32" s="14">
        <v>8</v>
      </c>
      <c r="D32" s="39" t="s">
        <v>34</v>
      </c>
      <c r="E32" s="39" t="s">
        <v>64</v>
      </c>
      <c r="F32" s="39" t="s">
        <v>207</v>
      </c>
      <c r="G32" s="201">
        <v>33.290849673202615</v>
      </c>
      <c r="H32" s="200">
        <v>2</v>
      </c>
      <c r="I32" s="201">
        <v>19.36</v>
      </c>
      <c r="J32" s="177">
        <v>54.650849673202615</v>
      </c>
    </row>
    <row r="33" spans="1:10">
      <c r="A33" s="170">
        <v>26</v>
      </c>
      <c r="B33" s="197" t="s">
        <v>227</v>
      </c>
      <c r="C33" s="14">
        <v>61</v>
      </c>
      <c r="D33" s="39" t="s">
        <v>119</v>
      </c>
      <c r="E33" s="39" t="s">
        <v>136</v>
      </c>
      <c r="F33" s="39" t="s">
        <v>209</v>
      </c>
      <c r="G33" s="201">
        <v>32.003267973856211</v>
      </c>
      <c r="H33" s="200">
        <v>2.8000000000000003</v>
      </c>
      <c r="I33" s="201">
        <v>19.529999999999998</v>
      </c>
      <c r="J33" s="177">
        <v>54.333267973856209</v>
      </c>
    </row>
    <row r="34" spans="1:10">
      <c r="A34" s="170">
        <v>27</v>
      </c>
      <c r="B34" s="197" t="s">
        <v>227</v>
      </c>
      <c r="C34" s="14">
        <v>29</v>
      </c>
      <c r="D34" s="39" t="s">
        <v>217</v>
      </c>
      <c r="E34" s="39" t="s">
        <v>218</v>
      </c>
      <c r="F34" s="39" t="s">
        <v>216</v>
      </c>
      <c r="G34" s="201">
        <v>32.779400000000003</v>
      </c>
      <c r="H34" s="200">
        <v>2</v>
      </c>
      <c r="I34" s="201">
        <v>19.46</v>
      </c>
      <c r="J34" s="177">
        <v>54.239400000000003</v>
      </c>
    </row>
    <row r="35" spans="1:10">
      <c r="A35" s="170">
        <v>28</v>
      </c>
      <c r="B35" s="197" t="s">
        <v>227</v>
      </c>
      <c r="C35" s="14">
        <v>36</v>
      </c>
      <c r="D35" s="39" t="s">
        <v>94</v>
      </c>
      <c r="E35" s="39" t="s">
        <v>95</v>
      </c>
      <c r="F35" s="39" t="s">
        <v>203</v>
      </c>
      <c r="G35" s="201">
        <v>33.001633986928098</v>
      </c>
      <c r="H35" s="200">
        <v>1.2000000000000002</v>
      </c>
      <c r="I35" s="201">
        <v>19.960000000000004</v>
      </c>
      <c r="J35" s="177">
        <v>54.161633986928109</v>
      </c>
    </row>
    <row r="36" spans="1:10">
      <c r="A36" s="170">
        <v>29</v>
      </c>
      <c r="B36" s="197" t="s">
        <v>227</v>
      </c>
      <c r="C36" s="14">
        <v>43</v>
      </c>
      <c r="D36" s="39" t="s">
        <v>107</v>
      </c>
      <c r="E36" s="39" t="s">
        <v>108</v>
      </c>
      <c r="F36" s="39" t="s">
        <v>223</v>
      </c>
      <c r="G36" s="201">
        <v>32.970588235294116</v>
      </c>
      <c r="H36" s="200">
        <v>2.2000000000000002</v>
      </c>
      <c r="I36" s="201">
        <v>18.96</v>
      </c>
      <c r="J36" s="177">
        <v>54.13058823529412</v>
      </c>
    </row>
    <row r="37" spans="1:10">
      <c r="A37" s="202">
        <v>30</v>
      </c>
      <c r="B37" s="198" t="s">
        <v>227</v>
      </c>
      <c r="C37" s="14">
        <v>50</v>
      </c>
      <c r="D37" s="39" t="s">
        <v>119</v>
      </c>
      <c r="E37" s="39" t="s">
        <v>118</v>
      </c>
      <c r="F37" s="39" t="s">
        <v>208</v>
      </c>
      <c r="G37" s="201">
        <v>31.439542483660119</v>
      </c>
      <c r="H37" s="200">
        <v>4.4000000000000004</v>
      </c>
      <c r="I37" s="201">
        <v>18.29</v>
      </c>
      <c r="J37" s="177">
        <v>54.129542483660117</v>
      </c>
    </row>
    <row r="38" spans="1:10">
      <c r="A38" s="202">
        <v>31</v>
      </c>
      <c r="B38" s="198" t="s">
        <v>227</v>
      </c>
      <c r="C38" s="14">
        <v>70</v>
      </c>
      <c r="D38" s="39" t="s">
        <v>153</v>
      </c>
      <c r="E38" s="39" t="s">
        <v>154</v>
      </c>
      <c r="F38" s="39" t="s">
        <v>207</v>
      </c>
      <c r="G38" s="201">
        <v>32.25816993464052</v>
      </c>
      <c r="H38" s="200">
        <v>2</v>
      </c>
      <c r="I38" s="201">
        <v>19.309999999999999</v>
      </c>
      <c r="J38" s="177">
        <v>53.568169934640522</v>
      </c>
    </row>
    <row r="39" spans="1:10">
      <c r="A39" s="170">
        <v>32</v>
      </c>
      <c r="B39" s="197" t="s">
        <v>227</v>
      </c>
      <c r="C39" s="207">
        <v>53</v>
      </c>
      <c r="D39" s="208" t="s">
        <v>124</v>
      </c>
      <c r="E39" s="208" t="s">
        <v>125</v>
      </c>
      <c r="F39" s="208" t="s">
        <v>207</v>
      </c>
      <c r="G39" s="209">
        <v>31.684640522875817</v>
      </c>
      <c r="H39" s="210">
        <v>3.2</v>
      </c>
      <c r="I39" s="209">
        <v>18.68</v>
      </c>
      <c r="J39" s="211">
        <v>53.56464052287582</v>
      </c>
    </row>
    <row r="40" spans="1:10">
      <c r="A40" s="170">
        <v>33</v>
      </c>
      <c r="B40" s="197" t="s">
        <v>227</v>
      </c>
      <c r="C40" s="14">
        <v>14</v>
      </c>
      <c r="D40" s="39" t="s">
        <v>39</v>
      </c>
      <c r="E40" s="39" t="s">
        <v>69</v>
      </c>
      <c r="F40" s="39" t="s">
        <v>212</v>
      </c>
      <c r="G40" s="201">
        <v>31.82352941176471</v>
      </c>
      <c r="H40" s="200">
        <v>2</v>
      </c>
      <c r="I40" s="201">
        <v>19.399999999999995</v>
      </c>
      <c r="J40" s="177">
        <v>53.223529411764702</v>
      </c>
    </row>
    <row r="41" spans="1:10">
      <c r="A41" s="170">
        <v>34</v>
      </c>
      <c r="B41" s="197" t="s">
        <v>227</v>
      </c>
      <c r="C41" s="14">
        <v>54</v>
      </c>
      <c r="D41" s="39" t="s">
        <v>107</v>
      </c>
      <c r="E41" s="39" t="s">
        <v>126</v>
      </c>
      <c r="F41" s="39" t="s">
        <v>226</v>
      </c>
      <c r="G41" s="201">
        <v>32.163398692810453</v>
      </c>
      <c r="H41" s="200">
        <v>2.2000000000000002</v>
      </c>
      <c r="I41" s="201">
        <v>18.809999999999999</v>
      </c>
      <c r="J41" s="177">
        <v>53.173398692810451</v>
      </c>
    </row>
    <row r="42" spans="1:10">
      <c r="A42" s="170">
        <v>35</v>
      </c>
      <c r="B42" s="197" t="s">
        <v>227</v>
      </c>
      <c r="C42" s="14">
        <v>7</v>
      </c>
      <c r="D42" s="39" t="s">
        <v>33</v>
      </c>
      <c r="E42" s="39" t="s">
        <v>63</v>
      </c>
      <c r="F42" s="39" t="s">
        <v>203</v>
      </c>
      <c r="G42" s="201">
        <v>31.668300653594766</v>
      </c>
      <c r="H42" s="200">
        <v>2</v>
      </c>
      <c r="I42" s="201">
        <v>19.450000000000003</v>
      </c>
      <c r="J42" s="177">
        <v>53.118300653594773</v>
      </c>
    </row>
    <row r="43" spans="1:10">
      <c r="A43" s="170">
        <v>36</v>
      </c>
      <c r="B43" s="197" t="s">
        <v>227</v>
      </c>
      <c r="C43" s="14">
        <v>67</v>
      </c>
      <c r="D43" s="39" t="s">
        <v>147</v>
      </c>
      <c r="E43" s="39" t="s">
        <v>148</v>
      </c>
      <c r="F43" s="39" t="s">
        <v>225</v>
      </c>
      <c r="G43" s="201">
        <v>31.272875816993459</v>
      </c>
      <c r="H43" s="200">
        <v>3.6</v>
      </c>
      <c r="I43" s="201">
        <v>17.809999999999999</v>
      </c>
      <c r="J43" s="177">
        <v>52.682875816993459</v>
      </c>
    </row>
    <row r="44" spans="1:10">
      <c r="A44" s="170">
        <v>37</v>
      </c>
      <c r="B44" s="197" t="s">
        <v>227</v>
      </c>
      <c r="C44" s="14">
        <v>40</v>
      </c>
      <c r="D44" s="39" t="s">
        <v>101</v>
      </c>
      <c r="E44" s="39" t="s">
        <v>102</v>
      </c>
      <c r="F44" s="39" t="s">
        <v>205</v>
      </c>
      <c r="G44" s="201">
        <v>31.749999999999993</v>
      </c>
      <c r="H44" s="200">
        <v>2.4000000000000004</v>
      </c>
      <c r="I44" s="201">
        <v>18.119999999999997</v>
      </c>
      <c r="J44" s="177">
        <v>52.269999999999989</v>
      </c>
    </row>
    <row r="45" spans="1:10">
      <c r="A45" s="170">
        <v>38</v>
      </c>
      <c r="B45" s="197" t="s">
        <v>227</v>
      </c>
      <c r="C45" s="14">
        <v>66</v>
      </c>
      <c r="D45" s="39" t="s">
        <v>145</v>
      </c>
      <c r="E45" s="39" t="s">
        <v>146</v>
      </c>
      <c r="F45" s="39" t="s">
        <v>213</v>
      </c>
      <c r="G45" s="201">
        <v>31.676600000000001</v>
      </c>
      <c r="H45" s="200">
        <v>2.2000000000000002</v>
      </c>
      <c r="I45" s="201">
        <v>18.09</v>
      </c>
      <c r="J45" s="177">
        <v>51.9666</v>
      </c>
    </row>
    <row r="46" spans="1:10">
      <c r="A46" s="170">
        <v>39</v>
      </c>
      <c r="B46" s="197" t="s">
        <v>227</v>
      </c>
      <c r="C46" s="14">
        <v>4</v>
      </c>
      <c r="D46" s="39" t="s">
        <v>30</v>
      </c>
      <c r="E46" s="39" t="s">
        <v>60</v>
      </c>
      <c r="F46" s="39" t="s">
        <v>206</v>
      </c>
      <c r="G46" s="201">
        <v>31.545751633986928</v>
      </c>
      <c r="H46" s="200">
        <v>2.2000000000000002</v>
      </c>
      <c r="I46" s="201">
        <v>17.8</v>
      </c>
      <c r="J46" s="177">
        <v>51.545751633986924</v>
      </c>
    </row>
    <row r="47" spans="1:10">
      <c r="A47" s="170">
        <v>40</v>
      </c>
      <c r="B47" s="197" t="s">
        <v>227</v>
      </c>
      <c r="C47" s="14">
        <v>45</v>
      </c>
      <c r="D47" s="39" t="s">
        <v>111</v>
      </c>
      <c r="E47" s="39" t="s">
        <v>112</v>
      </c>
      <c r="F47" s="39" t="s">
        <v>224</v>
      </c>
      <c r="G47" s="201">
        <v>31.207516339869276</v>
      </c>
      <c r="H47" s="200">
        <v>2</v>
      </c>
      <c r="I47" s="201">
        <v>17.999999999999996</v>
      </c>
      <c r="J47" s="177">
        <v>51.207516339869272</v>
      </c>
    </row>
    <row r="48" spans="1:10">
      <c r="A48" s="170">
        <v>41</v>
      </c>
      <c r="B48" s="197" t="s">
        <v>227</v>
      </c>
      <c r="C48" s="14">
        <v>9</v>
      </c>
      <c r="D48" s="39" t="s">
        <v>35</v>
      </c>
      <c r="E48" s="39" t="s">
        <v>65</v>
      </c>
      <c r="F48" s="39" t="s">
        <v>208</v>
      </c>
      <c r="G48" s="201">
        <v>30.135620915032675</v>
      </c>
      <c r="H48" s="200">
        <v>2.2000000000000002</v>
      </c>
      <c r="I48" s="201">
        <v>18.789999999999996</v>
      </c>
      <c r="J48" s="177">
        <v>51.12562091503267</v>
      </c>
    </row>
    <row r="49" spans="1:10">
      <c r="A49" s="170">
        <v>42</v>
      </c>
      <c r="B49" s="197" t="s">
        <v>227</v>
      </c>
      <c r="C49" s="14">
        <v>12</v>
      </c>
      <c r="D49" s="39" t="s">
        <v>37</v>
      </c>
      <c r="E49" s="39" t="s">
        <v>67</v>
      </c>
      <c r="F49" s="39" t="s">
        <v>204</v>
      </c>
      <c r="G49" s="201">
        <v>30.62908496732026</v>
      </c>
      <c r="H49" s="200">
        <v>2.2000000000000002</v>
      </c>
      <c r="I49" s="201">
        <v>18.159999999999997</v>
      </c>
      <c r="J49" s="177">
        <v>50.98908496732026</v>
      </c>
    </row>
    <row r="50" spans="1:10">
      <c r="A50" s="170">
        <v>43</v>
      </c>
      <c r="B50" s="197" t="s">
        <v>227</v>
      </c>
      <c r="C50" s="14">
        <v>35</v>
      </c>
      <c r="D50" s="39" t="s">
        <v>92</v>
      </c>
      <c r="E50" s="39" t="s">
        <v>93</v>
      </c>
      <c r="F50" s="39" t="s">
        <v>211</v>
      </c>
      <c r="G50" s="201">
        <v>31.47385620915032</v>
      </c>
      <c r="H50" s="200">
        <v>1.6</v>
      </c>
      <c r="I50" s="201">
        <v>17.510000000000002</v>
      </c>
      <c r="J50" s="177">
        <v>50.583856209150326</v>
      </c>
    </row>
    <row r="51" spans="1:10">
      <c r="A51" s="170">
        <v>44</v>
      </c>
      <c r="B51" s="197" t="s">
        <v>227</v>
      </c>
      <c r="C51" s="14">
        <v>18</v>
      </c>
      <c r="D51" s="39" t="s">
        <v>43</v>
      </c>
      <c r="E51" s="39" t="s">
        <v>73</v>
      </c>
      <c r="F51" s="39" t="s">
        <v>208</v>
      </c>
      <c r="G51" s="201">
        <v>29.437908496732028</v>
      </c>
      <c r="H51" s="200">
        <v>2.8000000000000003</v>
      </c>
      <c r="I51" s="201">
        <v>18.209999999999997</v>
      </c>
      <c r="J51" s="177">
        <v>50.447908496732026</v>
      </c>
    </row>
    <row r="52" spans="1:10">
      <c r="A52" s="202">
        <v>45</v>
      </c>
      <c r="B52" s="198" t="s">
        <v>227</v>
      </c>
      <c r="C52" s="14">
        <v>57</v>
      </c>
      <c r="D52" s="39" t="s">
        <v>128</v>
      </c>
      <c r="E52" s="39" t="s">
        <v>129</v>
      </c>
      <c r="F52" s="39" t="s">
        <v>222</v>
      </c>
      <c r="G52" s="201">
        <v>29.96078431372549</v>
      </c>
      <c r="H52" s="200">
        <v>3.6</v>
      </c>
      <c r="I52" s="201">
        <v>16.88</v>
      </c>
      <c r="J52" s="177">
        <v>50.440784313725487</v>
      </c>
    </row>
    <row r="53" spans="1:10">
      <c r="A53" s="170">
        <v>46</v>
      </c>
      <c r="B53" s="197" t="s">
        <v>227</v>
      </c>
      <c r="C53" s="207">
        <v>64</v>
      </c>
      <c r="D53" s="208" t="s">
        <v>141</v>
      </c>
      <c r="E53" s="208" t="s">
        <v>142</v>
      </c>
      <c r="F53" s="208" t="s">
        <v>223</v>
      </c>
      <c r="G53" s="209">
        <v>31.238562091503262</v>
      </c>
      <c r="H53" s="210">
        <v>1</v>
      </c>
      <c r="I53" s="209">
        <v>18.100000000000001</v>
      </c>
      <c r="J53" s="211">
        <v>50.338562091503263</v>
      </c>
    </row>
    <row r="54" spans="1:10">
      <c r="A54" s="170">
        <v>47</v>
      </c>
      <c r="B54" s="197" t="s">
        <v>227</v>
      </c>
      <c r="C54" s="14">
        <v>16</v>
      </c>
      <c r="D54" s="39" t="s">
        <v>41</v>
      </c>
      <c r="E54" s="39" t="s">
        <v>71</v>
      </c>
      <c r="F54" s="39" t="s">
        <v>214</v>
      </c>
      <c r="G54" s="201">
        <v>30.119281045751634</v>
      </c>
      <c r="H54" s="200">
        <v>2.2000000000000002</v>
      </c>
      <c r="I54" s="201">
        <v>17.78</v>
      </c>
      <c r="J54" s="177">
        <v>50.099281045751638</v>
      </c>
    </row>
    <row r="55" spans="1:10">
      <c r="A55" s="170">
        <v>48</v>
      </c>
      <c r="B55" s="197" t="s">
        <v>227</v>
      </c>
      <c r="C55" s="14">
        <v>58</v>
      </c>
      <c r="D55" s="39" t="s">
        <v>130</v>
      </c>
      <c r="E55" s="39" t="s">
        <v>131</v>
      </c>
      <c r="F55" s="39" t="s">
        <v>205</v>
      </c>
      <c r="G55" s="201">
        <v>29.375816993464056</v>
      </c>
      <c r="H55" s="200">
        <v>3.2</v>
      </c>
      <c r="I55" s="201">
        <v>17.28</v>
      </c>
      <c r="J55" s="177">
        <v>49.85581699346406</v>
      </c>
    </row>
    <row r="56" spans="1:10">
      <c r="A56" s="170">
        <v>49</v>
      </c>
      <c r="B56" s="197" t="s">
        <v>227</v>
      </c>
      <c r="C56" s="14">
        <v>51</v>
      </c>
      <c r="D56" s="39" t="s">
        <v>120</v>
      </c>
      <c r="E56" s="39" t="s">
        <v>121</v>
      </c>
      <c r="F56" s="39" t="s">
        <v>204</v>
      </c>
      <c r="G56" s="201">
        <v>30.433006535947712</v>
      </c>
      <c r="H56" s="200">
        <v>1.6</v>
      </c>
      <c r="I56" s="201">
        <v>17.769999999999996</v>
      </c>
      <c r="J56" s="177">
        <v>49.803006535947709</v>
      </c>
    </row>
    <row r="57" spans="1:10">
      <c r="A57" s="170">
        <v>50</v>
      </c>
      <c r="B57" s="197" t="s">
        <v>227</v>
      </c>
      <c r="C57" s="14">
        <v>20</v>
      </c>
      <c r="D57" s="39" t="s">
        <v>45</v>
      </c>
      <c r="E57" s="39" t="s">
        <v>75</v>
      </c>
      <c r="F57" s="39" t="s">
        <v>211</v>
      </c>
      <c r="G57" s="201">
        <v>28.519607843137255</v>
      </c>
      <c r="H57" s="200">
        <v>3.6</v>
      </c>
      <c r="I57" s="201">
        <v>17.66</v>
      </c>
      <c r="J57" s="177">
        <v>49.779607843137256</v>
      </c>
    </row>
    <row r="58" spans="1:10">
      <c r="A58" s="170">
        <v>51</v>
      </c>
      <c r="B58" s="197" t="s">
        <v>227</v>
      </c>
      <c r="C58" s="14">
        <v>21</v>
      </c>
      <c r="D58" s="39" t="s">
        <v>46</v>
      </c>
      <c r="E58" s="39" t="s">
        <v>76</v>
      </c>
      <c r="F58" s="39" t="s">
        <v>205</v>
      </c>
      <c r="G58" s="201">
        <v>29.661764705882348</v>
      </c>
      <c r="H58" s="200">
        <v>1.8</v>
      </c>
      <c r="I58" s="201">
        <v>17.589999999999996</v>
      </c>
      <c r="J58" s="177">
        <v>49.051764705882348</v>
      </c>
    </row>
    <row r="59" spans="1:10">
      <c r="A59" s="202">
        <v>52</v>
      </c>
      <c r="B59" s="198" t="s">
        <v>227</v>
      </c>
      <c r="C59" s="14">
        <v>41</v>
      </c>
      <c r="D59" s="39" t="s">
        <v>103</v>
      </c>
      <c r="E59" s="39" t="s">
        <v>104</v>
      </c>
      <c r="F59" s="39" t="s">
        <v>222</v>
      </c>
      <c r="G59" s="201">
        <v>29.665032679738559</v>
      </c>
      <c r="H59" s="200">
        <v>2.4000000000000004</v>
      </c>
      <c r="I59" s="201">
        <v>16.860000000000003</v>
      </c>
      <c r="J59" s="177">
        <v>48.925032679738564</v>
      </c>
    </row>
    <row r="60" spans="1:10" ht="15.75" thickBot="1">
      <c r="A60" s="239">
        <v>53</v>
      </c>
      <c r="B60" s="240" t="s">
        <v>227</v>
      </c>
      <c r="C60" s="241">
        <v>44</v>
      </c>
      <c r="D60" s="242" t="s">
        <v>109</v>
      </c>
      <c r="E60" s="242" t="s">
        <v>110</v>
      </c>
      <c r="F60" s="242" t="s">
        <v>215</v>
      </c>
      <c r="G60" s="243">
        <v>29.352941176470591</v>
      </c>
      <c r="H60" s="244">
        <v>2</v>
      </c>
      <c r="I60" s="243">
        <v>17.150000000000002</v>
      </c>
      <c r="J60" s="245">
        <v>48.502941176470593</v>
      </c>
    </row>
    <row r="61" spans="1:10" ht="15.75" thickTop="1">
      <c r="A61" s="170">
        <v>54</v>
      </c>
      <c r="B61" s="197" t="s">
        <v>227</v>
      </c>
      <c r="C61" s="207">
        <v>62</v>
      </c>
      <c r="D61" s="208" t="s">
        <v>137</v>
      </c>
      <c r="E61" s="208" t="s">
        <v>138</v>
      </c>
      <c r="F61" s="208" t="s">
        <v>216</v>
      </c>
      <c r="G61" s="209">
        <v>29.315359477124183</v>
      </c>
      <c r="H61" s="210">
        <v>1.4000000000000001</v>
      </c>
      <c r="I61" s="209">
        <v>17.14</v>
      </c>
      <c r="J61" s="211">
        <v>47.855359477124182</v>
      </c>
    </row>
    <row r="62" spans="1:10">
      <c r="A62" s="170">
        <v>55</v>
      </c>
      <c r="B62" s="197" t="s">
        <v>227</v>
      </c>
      <c r="C62" s="14">
        <v>60</v>
      </c>
      <c r="D62" s="39" t="s">
        <v>134</v>
      </c>
      <c r="E62" s="39" t="s">
        <v>135</v>
      </c>
      <c r="F62" s="39" t="s">
        <v>211</v>
      </c>
      <c r="G62" s="201">
        <v>29.611111111111114</v>
      </c>
      <c r="H62" s="200">
        <v>1.2000000000000002</v>
      </c>
      <c r="I62" s="201">
        <v>16.12</v>
      </c>
      <c r="J62" s="177">
        <v>46.931111111111115</v>
      </c>
    </row>
    <row r="63" spans="1:10">
      <c r="A63" s="170">
        <v>56</v>
      </c>
      <c r="B63" s="197" t="s">
        <v>227</v>
      </c>
      <c r="C63" s="14">
        <v>2</v>
      </c>
      <c r="D63" s="39" t="s">
        <v>28</v>
      </c>
      <c r="E63" s="39" t="s">
        <v>58</v>
      </c>
      <c r="F63" s="39" t="s">
        <v>204</v>
      </c>
      <c r="G63" s="201">
        <v>29.31372549019607</v>
      </c>
      <c r="H63" s="200">
        <v>1.2000000000000002</v>
      </c>
      <c r="I63" s="201">
        <v>16.32</v>
      </c>
      <c r="J63" s="177">
        <v>46.833725490196073</v>
      </c>
    </row>
    <row r="64" spans="1:10">
      <c r="A64" s="170">
        <v>57</v>
      </c>
      <c r="B64" s="197" t="s">
        <v>227</v>
      </c>
      <c r="C64" s="14">
        <v>65</v>
      </c>
      <c r="D64" s="39" t="s">
        <v>143</v>
      </c>
      <c r="E64" s="39" t="s">
        <v>144</v>
      </c>
      <c r="F64" s="39" t="s">
        <v>225</v>
      </c>
      <c r="G64" s="201">
        <v>27.919934640522879</v>
      </c>
      <c r="H64" s="200">
        <v>2.6</v>
      </c>
      <c r="I64" s="201">
        <v>16.12</v>
      </c>
      <c r="J64" s="177">
        <v>46.639934640522881</v>
      </c>
    </row>
    <row r="65" spans="1:10">
      <c r="A65" s="170">
        <v>58</v>
      </c>
      <c r="B65" s="197" t="s">
        <v>227</v>
      </c>
      <c r="C65" s="14">
        <v>27</v>
      </c>
      <c r="D65" s="39" t="s">
        <v>51</v>
      </c>
      <c r="E65" s="39" t="s">
        <v>82</v>
      </c>
      <c r="F65" s="39" t="s">
        <v>202</v>
      </c>
      <c r="G65" s="201">
        <v>28.490196078431367</v>
      </c>
      <c r="H65" s="200">
        <v>1.2000000000000002</v>
      </c>
      <c r="I65" s="201">
        <v>16.819999999999997</v>
      </c>
      <c r="J65" s="177">
        <v>46.510196078431363</v>
      </c>
    </row>
    <row r="66" spans="1:10">
      <c r="A66" s="170">
        <v>59</v>
      </c>
      <c r="B66" s="197" t="s">
        <v>227</v>
      </c>
      <c r="C66" s="14">
        <v>49</v>
      </c>
      <c r="D66" s="39" t="s">
        <v>36</v>
      </c>
      <c r="E66" s="39" t="s">
        <v>118</v>
      </c>
      <c r="F66" s="39" t="s">
        <v>208</v>
      </c>
      <c r="G66" s="201">
        <v>28.813725490196074</v>
      </c>
      <c r="H66" s="200">
        <v>1.4000000000000001</v>
      </c>
      <c r="I66" s="201">
        <v>16.2</v>
      </c>
      <c r="J66" s="177">
        <v>46.413725490196072</v>
      </c>
    </row>
    <row r="67" spans="1:10">
      <c r="A67" s="170">
        <v>60</v>
      </c>
      <c r="B67" s="197" t="s">
        <v>227</v>
      </c>
      <c r="C67" s="14">
        <v>59</v>
      </c>
      <c r="D67" s="39" t="s">
        <v>132</v>
      </c>
      <c r="E67" s="39" t="s">
        <v>133</v>
      </c>
      <c r="F67" s="39" t="s">
        <v>211</v>
      </c>
      <c r="G67" s="201">
        <v>28.272875816993455</v>
      </c>
      <c r="H67" s="200">
        <v>1.2000000000000002</v>
      </c>
      <c r="I67" s="201">
        <v>16.59</v>
      </c>
      <c r="J67" s="177">
        <v>46.062875816993454</v>
      </c>
    </row>
    <row r="68" spans="1:10">
      <c r="A68" s="170">
        <v>61</v>
      </c>
      <c r="B68" s="197" t="s">
        <v>227</v>
      </c>
      <c r="C68" s="14">
        <v>63</v>
      </c>
      <c r="D68" s="39" t="s">
        <v>139</v>
      </c>
      <c r="E68" s="39" t="s">
        <v>140</v>
      </c>
      <c r="F68" s="39" t="s">
        <v>206</v>
      </c>
      <c r="G68" s="201">
        <v>28.683006535947712</v>
      </c>
      <c r="H68" s="200">
        <v>2</v>
      </c>
      <c r="I68" s="201">
        <v>15.31</v>
      </c>
      <c r="J68" s="177">
        <v>45.993006535947714</v>
      </c>
    </row>
    <row r="69" spans="1:10">
      <c r="A69" s="170">
        <v>62</v>
      </c>
      <c r="B69" s="197" t="s">
        <v>227</v>
      </c>
      <c r="C69" s="14">
        <v>52</v>
      </c>
      <c r="D69" s="39" t="s">
        <v>122</v>
      </c>
      <c r="E69" s="39" t="s">
        <v>123</v>
      </c>
      <c r="F69" s="39" t="s">
        <v>225</v>
      </c>
      <c r="G69" s="201">
        <v>28.326797385620907</v>
      </c>
      <c r="H69" s="200">
        <v>1.6</v>
      </c>
      <c r="I69" s="201">
        <v>15.950000000000001</v>
      </c>
      <c r="J69" s="177">
        <v>45.876797385620911</v>
      </c>
    </row>
    <row r="70" spans="1:10">
      <c r="A70" s="170">
        <v>63</v>
      </c>
      <c r="B70" s="197" t="s">
        <v>227</v>
      </c>
      <c r="C70" s="14">
        <v>55</v>
      </c>
      <c r="D70" s="39" t="s">
        <v>36</v>
      </c>
      <c r="E70" s="39" t="s">
        <v>75</v>
      </c>
      <c r="F70" s="39" t="s">
        <v>211</v>
      </c>
      <c r="G70" s="201">
        <v>28.468954248366011</v>
      </c>
      <c r="H70" s="200">
        <v>2.2000000000000002</v>
      </c>
      <c r="I70" s="201">
        <v>15.1</v>
      </c>
      <c r="J70" s="177">
        <v>45.768954248366008</v>
      </c>
    </row>
    <row r="71" spans="1:10">
      <c r="A71" s="170">
        <v>64</v>
      </c>
      <c r="B71" s="197" t="s">
        <v>227</v>
      </c>
      <c r="C71" s="14">
        <v>22</v>
      </c>
      <c r="D71" s="39" t="s">
        <v>47</v>
      </c>
      <c r="E71" s="39" t="s">
        <v>77</v>
      </c>
      <c r="F71" s="39" t="s">
        <v>215</v>
      </c>
      <c r="G71" s="201">
        <v>27.66830065359477</v>
      </c>
      <c r="H71" s="200">
        <v>0.8</v>
      </c>
      <c r="I71" s="201">
        <v>16.97</v>
      </c>
      <c r="J71" s="177">
        <v>45.438300653594766</v>
      </c>
    </row>
    <row r="72" spans="1:10">
      <c r="A72" s="170">
        <v>65</v>
      </c>
      <c r="B72" s="197" t="s">
        <v>227</v>
      </c>
      <c r="C72" s="14">
        <v>39</v>
      </c>
      <c r="D72" s="39" t="s">
        <v>99</v>
      </c>
      <c r="E72" s="39" t="s">
        <v>100</v>
      </c>
      <c r="F72" s="39" t="s">
        <v>221</v>
      </c>
      <c r="G72" s="201">
        <v>28.434640522875817</v>
      </c>
      <c r="H72" s="200">
        <v>1</v>
      </c>
      <c r="I72" s="201">
        <v>15.839999999999998</v>
      </c>
      <c r="J72" s="177">
        <v>45.274640522875814</v>
      </c>
    </row>
    <row r="73" spans="1:10">
      <c r="A73" s="170">
        <v>66</v>
      </c>
      <c r="B73" s="197" t="s">
        <v>227</v>
      </c>
      <c r="C73" s="14">
        <v>3</v>
      </c>
      <c r="D73" s="39" t="s">
        <v>29</v>
      </c>
      <c r="E73" s="39" t="s">
        <v>59</v>
      </c>
      <c r="F73" s="39" t="s">
        <v>205</v>
      </c>
      <c r="G73" s="201">
        <v>27.745098039215684</v>
      </c>
      <c r="H73" s="200">
        <v>0.8</v>
      </c>
      <c r="I73" s="201">
        <v>16.559999999999999</v>
      </c>
      <c r="J73" s="177">
        <v>45.105098039215683</v>
      </c>
    </row>
    <row r="74" spans="1:10">
      <c r="A74" s="170">
        <v>67</v>
      </c>
      <c r="B74" s="197" t="s">
        <v>227</v>
      </c>
      <c r="C74" s="14">
        <v>17</v>
      </c>
      <c r="D74" s="39" t="s">
        <v>42</v>
      </c>
      <c r="E74" s="39" t="s">
        <v>72</v>
      </c>
      <c r="F74" s="39" t="s">
        <v>204</v>
      </c>
      <c r="G74" s="201">
        <v>28.22385620915032</v>
      </c>
      <c r="H74" s="200">
        <v>0.60000000000000009</v>
      </c>
      <c r="I74" s="201">
        <v>16.150000000000002</v>
      </c>
      <c r="J74" s="177">
        <v>44.973856209150327</v>
      </c>
    </row>
    <row r="75" spans="1:10">
      <c r="A75" s="170">
        <v>68</v>
      </c>
      <c r="B75" s="197" t="s">
        <v>227</v>
      </c>
      <c r="C75" s="212">
        <v>56</v>
      </c>
      <c r="D75" s="213" t="s">
        <v>127</v>
      </c>
      <c r="E75" s="213" t="s">
        <v>68</v>
      </c>
      <c r="F75" s="213" t="s">
        <v>206</v>
      </c>
      <c r="G75" s="214">
        <v>27.888888888888882</v>
      </c>
      <c r="H75" s="215">
        <v>1.6</v>
      </c>
      <c r="I75" s="214">
        <v>15.02</v>
      </c>
      <c r="J75" s="216">
        <v>44.508888888888883</v>
      </c>
    </row>
    <row r="76" spans="1:10">
      <c r="A76" s="170">
        <v>69</v>
      </c>
      <c r="B76" s="197" t="s">
        <v>227</v>
      </c>
      <c r="C76" s="207">
        <v>30</v>
      </c>
      <c r="D76" s="208" t="s">
        <v>53</v>
      </c>
      <c r="E76" s="208" t="s">
        <v>84</v>
      </c>
      <c r="F76" s="208" t="s">
        <v>215</v>
      </c>
      <c r="G76" s="209">
        <v>22.109477124182998</v>
      </c>
      <c r="H76" s="210">
        <v>0.8</v>
      </c>
      <c r="I76" s="209">
        <v>17.5</v>
      </c>
      <c r="J76" s="211">
        <v>40.409477124182999</v>
      </c>
    </row>
    <row r="77" spans="1:10">
      <c r="A77" s="202" t="s">
        <v>227</v>
      </c>
      <c r="B77" s="197" t="s">
        <v>227</v>
      </c>
      <c r="C77" s="14">
        <v>11</v>
      </c>
      <c r="D77" s="39" t="s">
        <v>210</v>
      </c>
      <c r="E77" s="39">
        <v>0</v>
      </c>
      <c r="F77" s="39">
        <v>0</v>
      </c>
      <c r="G77" s="201" t="s">
        <v>227</v>
      </c>
      <c r="H77" s="200" t="s">
        <v>227</v>
      </c>
      <c r="I77" s="201" t="s">
        <v>227</v>
      </c>
      <c r="J77" s="211" t="s">
        <v>227</v>
      </c>
    </row>
    <row r="78" spans="1:10">
      <c r="A78" s="183"/>
      <c r="B78" s="52"/>
      <c r="C78" s="52"/>
      <c r="D78" s="52"/>
      <c r="E78" s="52"/>
      <c r="F78" s="52"/>
      <c r="G78" s="52"/>
      <c r="H78" s="52"/>
      <c r="I78" s="52"/>
    </row>
    <row r="79" spans="1:10">
      <c r="A79" s="184"/>
      <c r="B79" s="56"/>
      <c r="C79" s="56"/>
      <c r="D79" s="56"/>
      <c r="E79" s="56"/>
      <c r="F79" s="56"/>
      <c r="G79" s="56"/>
      <c r="H79" s="56"/>
      <c r="I79" s="56"/>
    </row>
    <row r="80" spans="1:10" ht="21">
      <c r="A80" s="185"/>
      <c r="B80" s="59"/>
      <c r="C80" s="59"/>
      <c r="D80" s="96"/>
      <c r="E80" s="96"/>
      <c r="F80" s="96"/>
      <c r="G80" s="96"/>
      <c r="H80" s="96"/>
      <c r="I80" s="96"/>
    </row>
    <row r="81" spans="1:9" ht="21">
      <c r="A81" s="186"/>
      <c r="B81" s="63"/>
      <c r="C81" s="63"/>
      <c r="D81" s="97"/>
      <c r="E81" s="97"/>
      <c r="F81" s="97"/>
      <c r="G81" s="97"/>
      <c r="H81" s="97"/>
      <c r="I81" s="97"/>
    </row>
    <row r="82" spans="1:9" ht="21">
      <c r="A82" s="186"/>
      <c r="B82" s="63"/>
      <c r="C82" s="63"/>
      <c r="D82" s="62"/>
      <c r="E82" s="62"/>
      <c r="F82" s="62"/>
      <c r="G82" s="62"/>
      <c r="H82" s="62"/>
      <c r="I82" s="62"/>
    </row>
    <row r="83" spans="1:9" ht="21">
      <c r="A83" s="186"/>
      <c r="B83" s="63"/>
      <c r="C83" s="63"/>
      <c r="D83" s="96"/>
      <c r="E83" s="96"/>
      <c r="F83" s="96"/>
      <c r="G83" s="96"/>
      <c r="H83" s="96"/>
      <c r="I83" s="96"/>
    </row>
    <row r="84" spans="1:9" ht="21">
      <c r="A84" s="184"/>
      <c r="B84" s="56"/>
      <c r="C84" s="56"/>
      <c r="D84" s="97"/>
      <c r="E84" s="97"/>
      <c r="F84" s="97"/>
      <c r="G84" s="97"/>
      <c r="H84" s="97"/>
      <c r="I84" s="97"/>
    </row>
    <row r="85" spans="1:9">
      <c r="A85" s="184"/>
      <c r="B85" s="56"/>
      <c r="C85" s="56"/>
      <c r="D85" s="56"/>
      <c r="E85" s="56"/>
      <c r="F85" s="56"/>
      <c r="G85" s="56"/>
      <c r="H85" s="56"/>
      <c r="I85" s="56"/>
    </row>
    <row r="86" spans="1:9" ht="21">
      <c r="A86" s="184"/>
      <c r="B86" s="56"/>
      <c r="C86" s="56"/>
      <c r="D86" s="96"/>
      <c r="E86" s="96"/>
      <c r="F86" s="96"/>
      <c r="G86" s="96"/>
      <c r="H86" s="96"/>
      <c r="I86" s="96"/>
    </row>
    <row r="87" spans="1:9" ht="21">
      <c r="A87" s="184"/>
      <c r="B87" s="56"/>
      <c r="C87" s="56"/>
      <c r="D87" s="97"/>
      <c r="E87" s="97"/>
      <c r="F87" s="97"/>
      <c r="G87" s="97"/>
      <c r="H87" s="97"/>
      <c r="I87" s="97"/>
    </row>
    <row r="88" spans="1:9">
      <c r="A88" s="184"/>
      <c r="B88" s="56"/>
      <c r="C88" s="56"/>
      <c r="D88" s="56"/>
      <c r="E88" s="56"/>
      <c r="F88" s="56"/>
      <c r="G88" s="56"/>
      <c r="H88" s="56"/>
      <c r="I88" s="56"/>
    </row>
    <row r="89" spans="1:9" ht="21">
      <c r="A89" s="184"/>
      <c r="B89" s="56"/>
      <c r="C89" s="56"/>
      <c r="D89" s="96"/>
      <c r="E89" s="96"/>
      <c r="F89" s="96"/>
      <c r="G89" s="96"/>
      <c r="H89" s="96"/>
      <c r="I89" s="96"/>
    </row>
    <row r="90" spans="1:9" ht="21">
      <c r="A90" s="184"/>
      <c r="B90" s="56"/>
      <c r="C90" s="56"/>
      <c r="D90" s="97"/>
      <c r="E90" s="97"/>
      <c r="F90" s="97"/>
      <c r="G90" s="97"/>
      <c r="H90" s="97"/>
      <c r="I90" s="97"/>
    </row>
    <row r="91" spans="1:9">
      <c r="A91" s="184"/>
      <c r="B91" s="56"/>
      <c r="C91" s="56"/>
      <c r="D91" s="56"/>
      <c r="E91" s="56"/>
      <c r="F91" s="56"/>
      <c r="G91" s="56"/>
      <c r="H91" s="56"/>
      <c r="I91" s="56"/>
    </row>
    <row r="92" spans="1:9">
      <c r="A92" s="184"/>
      <c r="B92" s="56"/>
      <c r="C92" s="64"/>
      <c r="D92" s="64"/>
      <c r="E92" s="64"/>
      <c r="F92" s="64"/>
      <c r="G92" s="64"/>
      <c r="H92" s="64"/>
      <c r="I92" s="64"/>
    </row>
  </sheetData>
  <sheetProtection algorithmName="SHA-512" hashValue="+UAi3yreGt/92iiUcHWgsF4nE5YJm/4ZB8PcxnTQSNp9c2UYn0YamOJ9DXmDgGFrP3rzfPgKhFexHBcS7dAlLQ==" saltValue="seZVEoQBY6FlvVDmolqikQ==" spinCount="100000" sheet="1" objects="1" scenarios="1"/>
  <sortState ref="A8:J76">
    <sortCondition descending="1" ref="J8:J76"/>
  </sortState>
  <mergeCells count="3">
    <mergeCell ref="A6:B6"/>
    <mergeCell ref="C1:F1"/>
    <mergeCell ref="C2:F2"/>
  </mergeCells>
  <conditionalFormatting sqref="D9:I72">
    <cfRule type="cellIs" dxfId="15" priority="15" stopIfTrue="1" operator="equal">
      <formula>0</formula>
    </cfRule>
  </conditionalFormatting>
  <conditionalFormatting sqref="J9:J72">
    <cfRule type="cellIs" dxfId="14" priority="13" operator="equal">
      <formula>0</formula>
    </cfRule>
    <cfRule type="cellIs" dxfId="13" priority="14" stopIfTrue="1" operator="equal">
      <formula>0</formula>
    </cfRule>
  </conditionalFormatting>
  <conditionalFormatting sqref="D73:I75">
    <cfRule type="cellIs" dxfId="12" priority="12" stopIfTrue="1" operator="equal">
      <formula>0</formula>
    </cfRule>
  </conditionalFormatting>
  <conditionalFormatting sqref="J73:J75">
    <cfRule type="cellIs" dxfId="11" priority="10" operator="equal">
      <formula>0</formula>
    </cfRule>
    <cfRule type="cellIs" dxfId="10" priority="11" stopIfTrue="1" operator="equal">
      <formula>0</formula>
    </cfRule>
  </conditionalFormatting>
  <conditionalFormatting sqref="D76:I77">
    <cfRule type="cellIs" dxfId="9" priority="9" stopIfTrue="1" operator="equal">
      <formula>0</formula>
    </cfRule>
  </conditionalFormatting>
  <conditionalFormatting sqref="J76:J77">
    <cfRule type="cellIs" dxfId="8" priority="7" operator="equal">
      <formula>0</formula>
    </cfRule>
    <cfRule type="cellIs" dxfId="7" priority="8" stopIfTrue="1" operator="equal">
      <formula>0</formula>
    </cfRule>
  </conditionalFormatting>
  <conditionalFormatting sqref="D8:I8">
    <cfRule type="cellIs" dxfId="6" priority="6" stopIfTrue="1" operator="equal">
      <formula>0</formula>
    </cfRule>
  </conditionalFormatting>
  <conditionalFormatting sqref="J8">
    <cfRule type="cellIs" dxfId="5" priority="4" operator="equal">
      <formula>0</formula>
    </cfRule>
    <cfRule type="cellIs" dxfId="4" priority="5" stopIfTrue="1" operator="equal">
      <formula>0</formula>
    </cfRule>
  </conditionalFormatting>
  <conditionalFormatting sqref="D7:I7">
    <cfRule type="cellIs" dxfId="3" priority="3" stopIfTrue="1" operator="equal">
      <formula>0</formula>
    </cfRule>
  </conditionalFormatting>
  <conditionalFormatting sqref="J7">
    <cfRule type="cellIs" dxfId="2" priority="1" operator="equal">
      <formula>0</formula>
    </cfRule>
    <cfRule type="cellIs" dxfId="1" priority="2" stopIfTrue="1" operator="equal">
      <formula>0</formula>
    </cfRule>
  </conditionalFormatting>
  <pageMargins left="0.7" right="0.7" top="0.75" bottom="0.75" header="0.3" footer="0.3"/>
  <pageSetup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01"/>
  <sheetViews>
    <sheetView workbookViewId="0"/>
  </sheetViews>
  <sheetFormatPr defaultRowHeight="12.75"/>
  <cols>
    <col min="2" max="2" width="27.7109375" customWidth="1"/>
    <col min="3" max="3" width="32.7109375" customWidth="1"/>
    <col min="4" max="4" width="18.7109375" customWidth="1"/>
    <col min="5" max="5" width="14.7109375" style="104" customWidth="1"/>
    <col min="6" max="6" width="18.7109375" customWidth="1"/>
  </cols>
  <sheetData>
    <row r="1" spans="1:7" ht="12.75" customHeight="1">
      <c r="A1" t="s">
        <v>13</v>
      </c>
      <c r="B1" s="103" t="str">
        <f>IF(ISBLANK(Draw!G4),"",Draw!G4)</f>
        <v/>
      </c>
      <c r="C1" s="103" t="str">
        <f>IF(ISBLANK(Draw!G5),"",Draw!G5)</f>
        <v/>
      </c>
    </row>
    <row r="2" spans="1:7">
      <c r="A2" s="105" t="str">
        <f>IF(ISBLANK(Draw!$C9),"",Draw!B9)</f>
        <v>Pre-Swim</v>
      </c>
      <c r="B2" s="105" t="str">
        <f>IF(ISBLANK(Draw!$C9),"",Draw!C9)</f>
        <v>Weihan (Lily)</v>
      </c>
      <c r="C2" s="105" t="str">
        <f>IF(ISBLANK(Draw!$C9),"",Draw!D9)</f>
        <v>Chen</v>
      </c>
      <c r="D2" s="105" t="str">
        <f>IF(ISBLANK(Draw!$C9),"",Draw!E9)</f>
        <v>Freedom Valley</v>
      </c>
      <c r="E2" s="106">
        <f>IF(ISBLANK(Draw!$C9),"",Draw!F9)</f>
        <v>39341</v>
      </c>
      <c r="F2" s="105">
        <f>IF(ISBLANK(Draw!$C9),"",Draw!G9)</f>
        <v>0</v>
      </c>
      <c r="G2" s="105" t="e">
        <f>IF(ISBLANK(Draw!$C9),"",'1B Skills Total'!#REF!)</f>
        <v>#REF!</v>
      </c>
    </row>
    <row r="3" spans="1:7">
      <c r="A3" s="105">
        <f>IF(ISBLANK(Draw!$C10),"",Draw!B10)</f>
        <v>1</v>
      </c>
      <c r="B3" s="105" t="str">
        <f>IF(ISBLANK(Draw!$C10),"",Draw!C10)</f>
        <v>Elizabeth</v>
      </c>
      <c r="C3" s="105" t="str">
        <f>IF(ISBLANK(Draw!$C10),"",Draw!D10)</f>
        <v>Zakharov</v>
      </c>
      <c r="D3" s="105" t="str">
        <f>IF(ISBLANK(Draw!$C10),"",Draw!E10)</f>
        <v>Santa Clara Aquamaids</v>
      </c>
      <c r="E3" s="106">
        <f>IF(ISBLANK(Draw!$C10),"",Draw!F10)</f>
        <v>39308</v>
      </c>
      <c r="F3" s="105">
        <f>IF(ISBLANK(Draw!$C10),"",Draw!G10)</f>
        <v>0</v>
      </c>
      <c r="G3" s="105" t="e">
        <f>IF(ISBLANK(Draw!$C10),"",'1B Skills Total'!#REF!)</f>
        <v>#REF!</v>
      </c>
    </row>
    <row r="4" spans="1:7">
      <c r="A4" s="105">
        <f>IF(ISBLANK(Draw!$C11),"",Draw!B11)</f>
        <v>2</v>
      </c>
      <c r="B4" s="105" t="str">
        <f>IF(ISBLANK(Draw!$C11),"",Draw!C11)</f>
        <v>Paolina</v>
      </c>
      <c r="C4" s="105" t="str">
        <f>IF(ISBLANK(Draw!$C11),"",Draw!D11)</f>
        <v>Hunt</v>
      </c>
      <c r="D4" s="105" t="str">
        <f>IF(ISBLANK(Draw!$C11),"",Draw!E11)</f>
        <v>Pirouettes of Texas</v>
      </c>
      <c r="E4" s="106">
        <f>IF(ISBLANK(Draw!$C11),"",Draw!F11)</f>
        <v>39662</v>
      </c>
      <c r="F4" s="105">
        <f>IF(ISBLANK(Draw!$C11),"",Draw!G11)</f>
        <v>0</v>
      </c>
      <c r="G4" s="105" t="e">
        <f>IF(ISBLANK(Draw!$C11),"",'1B Skills Total'!#REF!)</f>
        <v>#REF!</v>
      </c>
    </row>
    <row r="5" spans="1:7">
      <c r="A5" s="105">
        <f>IF(ISBLANK(Draw!$C12),"",Draw!B12)</f>
        <v>3</v>
      </c>
      <c r="B5" s="105" t="str">
        <f>IF(ISBLANK(Draw!$C12),"",Draw!C12)</f>
        <v>Kaavya</v>
      </c>
      <c r="C5" s="105" t="str">
        <f>IF(ISBLANK(Draw!$C12),"",Draw!D12)</f>
        <v>Kapadia</v>
      </c>
      <c r="D5" s="105" t="str">
        <f>IF(ISBLANK(Draw!$C12),"",Draw!E12)</f>
        <v>ANA YMCA Synchro</v>
      </c>
      <c r="E5" s="106">
        <f>IF(ISBLANK(Draw!$C12),"",Draw!F12)</f>
        <v>39932</v>
      </c>
      <c r="F5" s="105">
        <f>IF(ISBLANK(Draw!$C12),"",Draw!G12)</f>
        <v>0</v>
      </c>
      <c r="G5" s="105" t="e">
        <f>IF(ISBLANK(Draw!$C12),"",'1B Skills Total'!#REF!)</f>
        <v>#REF!</v>
      </c>
    </row>
    <row r="6" spans="1:7">
      <c r="A6" s="105">
        <f>IF(ISBLANK(Draw!$C13),"",Draw!B13)</f>
        <v>4</v>
      </c>
      <c r="B6" s="105" t="str">
        <f>IF(ISBLANK(Draw!$C13),"",Draw!C13)</f>
        <v>Ella</v>
      </c>
      <c r="C6" s="105" t="str">
        <f>IF(ISBLANK(Draw!$C13),"",Draw!D13)</f>
        <v>Wei</v>
      </c>
      <c r="D6" s="105" t="str">
        <f>IF(ISBLANK(Draw!$C13),"",Draw!E13)</f>
        <v>Houston SynchroStars</v>
      </c>
      <c r="E6" s="106">
        <f>IF(ISBLANK(Draw!$C13),"",Draw!F13)</f>
        <v>39314</v>
      </c>
      <c r="F6" s="105">
        <f>IF(ISBLANK(Draw!$C13),"",Draw!G13)</f>
        <v>0</v>
      </c>
      <c r="G6" s="105" t="e">
        <f>IF(ISBLANK(Draw!$C13),"",'1B Skills Total'!#REF!)</f>
        <v>#REF!</v>
      </c>
    </row>
    <row r="7" spans="1:7">
      <c r="A7" s="105">
        <f>IF(ISBLANK(Draw!$C14),"",Draw!B14)</f>
        <v>5</v>
      </c>
      <c r="B7" s="105" t="str">
        <f>IF(ISBLANK(Draw!$C14),"",Draw!C14)</f>
        <v>Stella</v>
      </c>
      <c r="C7" s="105" t="str">
        <f>IF(ISBLANK(Draw!$C14),"",Draw!D14)</f>
        <v>Ang</v>
      </c>
      <c r="D7" s="105" t="str">
        <f>IF(ISBLANK(Draw!$C14),"",Draw!E14)</f>
        <v>Santa Clara Aquamaids</v>
      </c>
      <c r="E7" s="106">
        <f>IF(ISBLANK(Draw!$C14),"",Draw!F14)</f>
        <v>39657</v>
      </c>
      <c r="F7" s="105">
        <f>IF(ISBLANK(Draw!$C14),"",Draw!G14)</f>
        <v>0</v>
      </c>
      <c r="G7" s="105" t="e">
        <f>IF(ISBLANK(Draw!$C14),"",'1B Skills Total'!#REF!)</f>
        <v>#REF!</v>
      </c>
    </row>
    <row r="8" spans="1:7">
      <c r="A8" s="105">
        <f>IF(ISBLANK(Draw!$C15),"",Draw!B15)</f>
        <v>6</v>
      </c>
      <c r="B8" s="105" t="str">
        <f>IF(ISBLANK(Draw!$C15),"",Draw!C15)</f>
        <v>Wendi</v>
      </c>
      <c r="C8" s="105" t="str">
        <f>IF(ISBLANK(Draw!$C15),"",Draw!D15)</f>
        <v>Ning</v>
      </c>
      <c r="D8" s="105" t="str">
        <f>IF(ISBLANK(Draw!$C15),"",Draw!E15)</f>
        <v>Houston SynchroStars</v>
      </c>
      <c r="E8" s="106">
        <f>IF(ISBLANK(Draw!$C15),"",Draw!F15)</f>
        <v>39811</v>
      </c>
      <c r="F8" s="105">
        <f>IF(ISBLANK(Draw!$C15),"",Draw!G15)</f>
        <v>0</v>
      </c>
      <c r="G8" s="105" t="e">
        <f>IF(ISBLANK(Draw!$C15),"",'1B Skills Total'!#REF!)</f>
        <v>#REF!</v>
      </c>
    </row>
    <row r="9" spans="1:7">
      <c r="A9" s="105">
        <f>IF(ISBLANK(Draw!$C16),"",Draw!B16)</f>
        <v>7</v>
      </c>
      <c r="B9" s="105" t="str">
        <f>IF(ISBLANK(Draw!$C16),"",Draw!C16)</f>
        <v>Vanessa</v>
      </c>
      <c r="C9" s="105" t="str">
        <f>IF(ISBLANK(Draw!$C16),"",Draw!D16)</f>
        <v>Lai</v>
      </c>
      <c r="D9" s="105" t="str">
        <f>IF(ISBLANK(Draw!$C16),"",Draw!E16)</f>
        <v>Santa Clara Aquamaids</v>
      </c>
      <c r="E9" s="106">
        <f>IF(ISBLANK(Draw!$C16),"",Draw!F16)</f>
        <v>39215</v>
      </c>
      <c r="F9" s="105">
        <f>IF(ISBLANK(Draw!$C16),"",Draw!G16)</f>
        <v>0</v>
      </c>
      <c r="G9" s="105" t="e">
        <f>IF(ISBLANK(Draw!$C16),"",'1B Skills Total'!#REF!)</f>
        <v>#REF!</v>
      </c>
    </row>
    <row r="10" spans="1:7">
      <c r="A10" s="105">
        <f>IF(ISBLANK(Draw!$C17),"",Draw!B17)</f>
        <v>8</v>
      </c>
      <c r="B10" s="105" t="str">
        <f>IF(ISBLANK(Draw!$C17),"",Draw!C17)</f>
        <v>Mako</v>
      </c>
      <c r="C10" s="105" t="str">
        <f>IF(ISBLANK(Draw!$C17),"",Draw!D17)</f>
        <v>Begossi</v>
      </c>
      <c r="D10" s="105" t="str">
        <f>IF(ISBLANK(Draw!$C17),"",Draw!E17)</f>
        <v>Walnut Creek Aquanuts</v>
      </c>
      <c r="E10" s="106">
        <f>IF(ISBLANK(Draw!$C17),"",Draw!F17)</f>
        <v>39435</v>
      </c>
      <c r="F10" s="105">
        <f>IF(ISBLANK(Draw!$C17),"",Draw!G17)</f>
        <v>0</v>
      </c>
      <c r="G10" s="105" t="e">
        <f>IF(ISBLANK(Draw!$C17),"",'1B Skills Total'!#REF!)</f>
        <v>#REF!</v>
      </c>
    </row>
    <row r="11" spans="1:7">
      <c r="A11" s="105">
        <f>IF(ISBLANK(Draw!$C18),"",Draw!B18)</f>
        <v>9</v>
      </c>
      <c r="B11" s="105" t="str">
        <f>IF(ISBLANK(Draw!$C18),"",Draw!C18)</f>
        <v>Nicolette</v>
      </c>
      <c r="C11" s="105" t="str">
        <f>IF(ISBLANK(Draw!$C18),"",Draw!D18)</f>
        <v>Tselikis</v>
      </c>
      <c r="D11" s="105" t="str">
        <f>IF(ISBLANK(Draw!$C18),"",Draw!E18)</f>
        <v>So Nevada Desert Mermaids</v>
      </c>
      <c r="E11" s="106">
        <f>IF(ISBLANK(Draw!$C18),"",Draw!F18)</f>
        <v>39500</v>
      </c>
      <c r="F11" s="105">
        <f>IF(ISBLANK(Draw!$C18),"",Draw!G18)</f>
        <v>0</v>
      </c>
      <c r="G11" s="105" t="e">
        <f>IF(ISBLANK(Draw!$C18),"",'1B Skills Total'!#REF!)</f>
        <v>#REF!</v>
      </c>
    </row>
    <row r="12" spans="1:7">
      <c r="A12" s="105">
        <f>IF(ISBLANK(Draw!$C19),"",Draw!B19)</f>
        <v>10</v>
      </c>
      <c r="B12" s="105" t="str">
        <f>IF(ISBLANK(Draw!$C19),"",Draw!C19)</f>
        <v>Sophia</v>
      </c>
      <c r="C12" s="105" t="str">
        <f>IF(ISBLANK(Draw!$C19),"",Draw!D19)</f>
        <v>Shen</v>
      </c>
      <c r="D12" s="105" t="str">
        <f>IF(ISBLANK(Draw!$C19),"",Draw!E19)</f>
        <v>New Canaan Y Aquianas</v>
      </c>
      <c r="E12" s="106">
        <f>IF(ISBLANK(Draw!$C19),"",Draw!F19)</f>
        <v>39668</v>
      </c>
      <c r="F12" s="105">
        <f>IF(ISBLANK(Draw!$C19),"",Draw!G19)</f>
        <v>0</v>
      </c>
      <c r="G12" s="105" t="e">
        <f>IF(ISBLANK(Draw!$C19),"",'1B Skills Total'!#REF!)</f>
        <v>#REF!</v>
      </c>
    </row>
    <row r="13" spans="1:7">
      <c r="A13" s="105" t="str">
        <f>IF(ISBLANK(Draw!$C20),"",Draw!B20)</f>
        <v>11 - SCR</v>
      </c>
      <c r="B13" s="105" t="str">
        <f>IF(ISBLANK(Draw!$C20),"",Draw!C20)</f>
        <v>Scratch</v>
      </c>
      <c r="C13" s="105">
        <f>IF(ISBLANK(Draw!$C20),"",Draw!D20)</f>
        <v>0</v>
      </c>
      <c r="D13" s="105">
        <f>IF(ISBLANK(Draw!$C20),"",Draw!E20)</f>
        <v>0</v>
      </c>
      <c r="E13" s="106">
        <f>IF(ISBLANK(Draw!$C20),"",Draw!F20)</f>
        <v>0</v>
      </c>
      <c r="F13" s="105">
        <f>IF(ISBLANK(Draw!$C20),"",Draw!G20)</f>
        <v>0</v>
      </c>
      <c r="G13" s="105" t="e">
        <f>IF(ISBLANK(Draw!$C20),"",'1B Skills Total'!#REF!)</f>
        <v>#REF!</v>
      </c>
    </row>
    <row r="14" spans="1:7">
      <c r="A14" s="105">
        <f>IF(ISBLANK(Draw!$C21),"",Draw!B21)</f>
        <v>12</v>
      </c>
      <c r="B14" s="105" t="str">
        <f>IF(ISBLANK(Draw!$C21),"",Draw!C21)</f>
        <v>Sarah</v>
      </c>
      <c r="C14" s="105" t="str">
        <f>IF(ISBLANK(Draw!$C21),"",Draw!D21)</f>
        <v>Seo</v>
      </c>
      <c r="D14" s="105" t="str">
        <f>IF(ISBLANK(Draw!$C21),"",Draw!E21)</f>
        <v>Pirouettes of Texas</v>
      </c>
      <c r="E14" s="106">
        <f>IF(ISBLANK(Draw!$C21),"",Draw!F21)</f>
        <v>39084</v>
      </c>
      <c r="F14" s="105">
        <f>IF(ISBLANK(Draw!$C21),"",Draw!G21)</f>
        <v>0</v>
      </c>
      <c r="G14" s="105" t="e">
        <f>IF(ISBLANK(Draw!$C21),"",'1B Skills Total'!#REF!)</f>
        <v>#REF!</v>
      </c>
    </row>
    <row r="15" spans="1:7">
      <c r="A15" s="105">
        <f>IF(ISBLANK(Draw!$C22),"",Draw!B22)</f>
        <v>13</v>
      </c>
      <c r="B15" s="105" t="str">
        <f>IF(ISBLANK(Draw!$C22),"",Draw!C22)</f>
        <v xml:space="preserve">Amy </v>
      </c>
      <c r="C15" s="105" t="str">
        <f>IF(ISBLANK(Draw!$C22),"",Draw!D22)</f>
        <v>Wang</v>
      </c>
      <c r="D15" s="105" t="str">
        <f>IF(ISBLANK(Draw!$C22),"",Draw!E22)</f>
        <v>Seattle Synchro</v>
      </c>
      <c r="E15" s="106">
        <f>IF(ISBLANK(Draw!$C22),"",Draw!F22)</f>
        <v>39176</v>
      </c>
      <c r="F15" s="105">
        <f>IF(ISBLANK(Draw!$C22),"",Draw!G22)</f>
        <v>0</v>
      </c>
      <c r="G15" s="105" t="e">
        <f>IF(ISBLANK(Draw!$C22),"",'1B Skills Total'!#REF!)</f>
        <v>#REF!</v>
      </c>
    </row>
    <row r="16" spans="1:7">
      <c r="A16" s="105">
        <f>IF(ISBLANK(Draw!$C23),"",Draw!B23)</f>
        <v>14</v>
      </c>
      <c r="B16" s="105" t="str">
        <f>IF(ISBLANK(Draw!$C23),"",Draw!C23)</f>
        <v>Dempsey</v>
      </c>
      <c r="C16" s="105" t="str">
        <f>IF(ISBLANK(Draw!$C23),"",Draw!D23)</f>
        <v>Raftus</v>
      </c>
      <c r="D16" s="105" t="str">
        <f>IF(ISBLANK(Draw!$C23),"",Draw!E23)</f>
        <v>Austin Angelfish</v>
      </c>
      <c r="E16" s="106">
        <f>IF(ISBLANK(Draw!$C23),"",Draw!F23)</f>
        <v>39646</v>
      </c>
      <c r="F16" s="105">
        <f>IF(ISBLANK(Draw!$C23),"",Draw!G23)</f>
        <v>0</v>
      </c>
      <c r="G16" s="105" t="e">
        <f>IF(ISBLANK(Draw!$C23),"",'1B Skills Total'!#REF!)</f>
        <v>#REF!</v>
      </c>
    </row>
    <row r="17" spans="1:7">
      <c r="A17" s="105">
        <f>IF(ISBLANK(Draw!$C24),"",Draw!B24)</f>
        <v>15</v>
      </c>
      <c r="B17" s="105" t="str">
        <f>IF(ISBLANK(Draw!$C24),"",Draw!C24)</f>
        <v>Noemie</v>
      </c>
      <c r="C17" s="105" t="str">
        <f>IF(ISBLANK(Draw!$C24),"",Draw!D24)</f>
        <v>Barrere</v>
      </c>
      <c r="D17" s="105" t="str">
        <f>IF(ISBLANK(Draw!$C24),"",Draw!E24)</f>
        <v>Scottsdale Synchro</v>
      </c>
      <c r="E17" s="106">
        <f>IF(ISBLANK(Draw!$C24),"",Draw!F24)</f>
        <v>40050</v>
      </c>
      <c r="F17" s="105">
        <f>IF(ISBLANK(Draw!$C24),"",Draw!G24)</f>
        <v>0</v>
      </c>
      <c r="G17" s="105" t="e">
        <f>IF(ISBLANK(Draw!$C24),"",'1B Skills Total'!#REF!)</f>
        <v>#REF!</v>
      </c>
    </row>
    <row r="18" spans="1:7">
      <c r="A18" s="105">
        <f>IF(ISBLANK(Draw!$C25),"",Draw!B25)</f>
        <v>16</v>
      </c>
      <c r="B18" s="105" t="str">
        <f>IF(ISBLANK(Draw!$C25),"",Draw!C25)</f>
        <v xml:space="preserve">AnaMaria </v>
      </c>
      <c r="C18" s="105" t="str">
        <f>IF(ISBLANK(Draw!$C25),"",Draw!D25)</f>
        <v>Camero</v>
      </c>
      <c r="D18" s="105" t="str">
        <f>IF(ISBLANK(Draw!$C25),"",Draw!E25)</f>
        <v>Splash Synchro</v>
      </c>
      <c r="E18" s="106">
        <f>IF(ISBLANK(Draw!$C25),"",Draw!F25)</f>
        <v>39536</v>
      </c>
      <c r="F18" s="105">
        <f>IF(ISBLANK(Draw!$C25),"",Draw!G25)</f>
        <v>0</v>
      </c>
      <c r="G18" s="105" t="e">
        <f>IF(ISBLANK(Draw!$C25),"",'1B Skills Total'!#REF!)</f>
        <v>#REF!</v>
      </c>
    </row>
    <row r="19" spans="1:7">
      <c r="A19" s="105">
        <f>IF(ISBLANK(Draw!$C26),"",Draw!B26)</f>
        <v>17</v>
      </c>
      <c r="B19" s="105" t="str">
        <f>IF(ISBLANK(Draw!$C26),"",Draw!C26)</f>
        <v>Eliana</v>
      </c>
      <c r="C19" s="105" t="str">
        <f>IF(ISBLANK(Draw!$C26),"",Draw!D26)</f>
        <v>Ahn</v>
      </c>
      <c r="D19" s="105" t="str">
        <f>IF(ISBLANK(Draw!$C26),"",Draw!E26)</f>
        <v>Pirouettes of Texas</v>
      </c>
      <c r="E19" s="106">
        <f>IF(ISBLANK(Draw!$C26),"",Draw!F26)</f>
        <v>39419</v>
      </c>
      <c r="F19" s="105">
        <f>IF(ISBLANK(Draw!$C26),"",Draw!G26)</f>
        <v>0</v>
      </c>
      <c r="G19" s="105" t="e">
        <f>IF(ISBLANK(Draw!$C26),"",'1B Skills Total'!#REF!)</f>
        <v>#REF!</v>
      </c>
    </row>
    <row r="20" spans="1:7">
      <c r="A20" s="105">
        <f>IF(ISBLANK(Draw!$C27),"",Draw!B27)</f>
        <v>18</v>
      </c>
      <c r="B20" s="105" t="str">
        <f>IF(ISBLANK(Draw!$C27),"",Draw!C27)</f>
        <v xml:space="preserve">Olivia </v>
      </c>
      <c r="C20" s="105" t="str">
        <f>IF(ISBLANK(Draw!$C27),"",Draw!D27)</f>
        <v xml:space="preserve">Brady </v>
      </c>
      <c r="D20" s="105" t="str">
        <f>IF(ISBLANK(Draw!$C27),"",Draw!E27)</f>
        <v>So Nevada Desert Mermaids</v>
      </c>
      <c r="E20" s="106">
        <f>IF(ISBLANK(Draw!$C27),"",Draw!F27)</f>
        <v>39691</v>
      </c>
      <c r="F20" s="105">
        <f>IF(ISBLANK(Draw!$C27),"",Draw!G27)</f>
        <v>0</v>
      </c>
      <c r="G20" s="105" t="e">
        <f>IF(ISBLANK(Draw!$C27),"",'1B Skills Total'!#REF!)</f>
        <v>#REF!</v>
      </c>
    </row>
    <row r="21" spans="1:7">
      <c r="A21" s="105">
        <f>IF(ISBLANK(Draw!$C28),"",Draw!B28)</f>
        <v>19</v>
      </c>
      <c r="B21" s="105" t="str">
        <f>IF(ISBLANK(Draw!$C28),"",Draw!C28)</f>
        <v>Viola</v>
      </c>
      <c r="C21" s="105" t="str">
        <f>IF(ISBLANK(Draw!$C28),"",Draw!D28)</f>
        <v>Li</v>
      </c>
      <c r="D21" s="105" t="str">
        <f>IF(ISBLANK(Draw!$C28),"",Draw!E28)</f>
        <v>New Canaan Y Aquianas</v>
      </c>
      <c r="E21" s="106">
        <f>IF(ISBLANK(Draw!$C28),"",Draw!F28)</f>
        <v>39168</v>
      </c>
      <c r="F21" s="105">
        <f>IF(ISBLANK(Draw!$C28),"",Draw!G28)</f>
        <v>0</v>
      </c>
      <c r="G21" s="105" t="e">
        <f>IF(ISBLANK(Draw!$C28),"",'1B Skills Total'!#REF!)</f>
        <v>#REF!</v>
      </c>
    </row>
    <row r="22" spans="1:7">
      <c r="A22" s="105">
        <f>IF(ISBLANK(Draw!$C29),"",Draw!B29)</f>
        <v>20</v>
      </c>
      <c r="B22" s="105" t="str">
        <f>IF(ISBLANK(Draw!$C29),"",Draw!C29)</f>
        <v>Metta</v>
      </c>
      <c r="C22" s="105" t="str">
        <f>IF(ISBLANK(Draw!$C29),"",Draw!D29)</f>
        <v>Wendt</v>
      </c>
      <c r="D22" s="105" t="str">
        <f>IF(ISBLANK(Draw!$C29),"",Draw!E29)</f>
        <v>Seattle Synchro</v>
      </c>
      <c r="E22" s="106">
        <f>IF(ISBLANK(Draw!$C29),"",Draw!F29)</f>
        <v>40031</v>
      </c>
      <c r="F22" s="105">
        <f>IF(ISBLANK(Draw!$C29),"",Draw!G29)</f>
        <v>0</v>
      </c>
      <c r="G22" s="105" t="e">
        <f>IF(ISBLANK(Draw!$C29),"",'1B Skills Total'!#REF!)</f>
        <v>#REF!</v>
      </c>
    </row>
    <row r="23" spans="1:7">
      <c r="A23" s="105">
        <f>IF(ISBLANK(Draw!$C30),"",Draw!B30)</f>
        <v>21</v>
      </c>
      <c r="B23" s="105" t="str">
        <f>IF(ISBLANK(Draw!$C30),"",Draw!C30)</f>
        <v>Jaime</v>
      </c>
      <c r="C23" s="105" t="str">
        <f>IF(ISBLANK(Draw!$C30),"",Draw!D30)</f>
        <v>Jones</v>
      </c>
      <c r="D23" s="105" t="str">
        <f>IF(ISBLANK(Draw!$C30),"",Draw!E30)</f>
        <v>ANA YMCA Synchro</v>
      </c>
      <c r="E23" s="106">
        <f>IF(ISBLANK(Draw!$C30),"",Draw!F30)</f>
        <v>40011</v>
      </c>
      <c r="F23" s="105">
        <f>IF(ISBLANK(Draw!$C30),"",Draw!G30)</f>
        <v>0</v>
      </c>
      <c r="G23" s="105" t="e">
        <f>IF(ISBLANK(Draw!$C30),"",'1B Skills Total'!#REF!)</f>
        <v>#REF!</v>
      </c>
    </row>
    <row r="24" spans="1:7">
      <c r="A24" s="105">
        <f>IF(ISBLANK(Draw!$C31),"",Draw!B31)</f>
        <v>22</v>
      </c>
      <c r="B24" s="105" t="str">
        <f>IF(ISBLANK(Draw!$C31),"",Draw!C31)</f>
        <v xml:space="preserve">Cecillia </v>
      </c>
      <c r="C24" s="105" t="str">
        <f>IF(ISBLANK(Draw!$C31),"",Draw!D31)</f>
        <v>Grote</v>
      </c>
      <c r="D24" s="105" t="str">
        <f>IF(ISBLANK(Draw!$C31),"",Draw!E31)</f>
        <v>Cincinnati Synchrogators</v>
      </c>
      <c r="E24" s="106">
        <f>IF(ISBLANK(Draw!$C31),"",Draw!F31)</f>
        <v>39366</v>
      </c>
      <c r="F24" s="105">
        <f>IF(ISBLANK(Draw!$C31),"",Draw!G31)</f>
        <v>0</v>
      </c>
      <c r="G24" s="105" t="e">
        <f>IF(ISBLANK(Draw!$C31),"",'1B Skills Total'!#REF!)</f>
        <v>#REF!</v>
      </c>
    </row>
    <row r="25" spans="1:7">
      <c r="A25" s="105">
        <f>IF(ISBLANK(Draw!$C32),"",Draw!B32)</f>
        <v>23</v>
      </c>
      <c r="B25" s="105" t="str">
        <f>IF(ISBLANK(Draw!$C32),"",Draw!C32)</f>
        <v>Jennifer</v>
      </c>
      <c r="C25" s="105" t="str">
        <f>IF(ISBLANK(Draw!$C32),"",Draw!D32)</f>
        <v>Ryu</v>
      </c>
      <c r="D25" s="105" t="str">
        <f>IF(ISBLANK(Draw!$C32),"",Draw!E32)</f>
        <v>So Nevada Desert Mermaids</v>
      </c>
      <c r="E25" s="106">
        <f>IF(ISBLANK(Draw!$C32),"",Draw!F32)</f>
        <v>39287</v>
      </c>
      <c r="F25" s="105">
        <f>IF(ISBLANK(Draw!$C32),"",Draw!G32)</f>
        <v>0</v>
      </c>
      <c r="G25" s="105" t="e">
        <f>IF(ISBLANK(Draw!$C32),"",'1B Skills Total'!#REF!)</f>
        <v>#REF!</v>
      </c>
    </row>
    <row r="26" spans="1:7">
      <c r="A26" s="105">
        <f>IF(ISBLANK(Draw!$C33),"",Draw!B33)</f>
        <v>24</v>
      </c>
      <c r="B26" s="105" t="str">
        <f>IF(ISBLANK(Draw!$C33),"",Draw!C33)</f>
        <v>Jamie</v>
      </c>
      <c r="C26" s="105" t="str">
        <f>IF(ISBLANK(Draw!$C33),"",Draw!D33)</f>
        <v>Starck</v>
      </c>
      <c r="D26" s="105" t="str">
        <f>IF(ISBLANK(Draw!$C33),"",Draw!E33)</f>
        <v>Swimkins Synchro</v>
      </c>
      <c r="E26" s="106">
        <f>IF(ISBLANK(Draw!$C33),"",Draw!F33)</f>
        <v>39437</v>
      </c>
      <c r="F26" s="105">
        <f>IF(ISBLANK(Draw!$C33),"",Draw!G33)</f>
        <v>0</v>
      </c>
      <c r="G26" s="105" t="e">
        <f>IF(ISBLANK(Draw!$C33),"",'1B Skills Total'!#REF!)</f>
        <v>#REF!</v>
      </c>
    </row>
    <row r="27" spans="1:7">
      <c r="A27" s="105">
        <f>IF(ISBLANK(Draw!$C34),"",Draw!B34)</f>
        <v>25</v>
      </c>
      <c r="B27" s="105" t="str">
        <f>IF(ISBLANK(Draw!$C34),"",Draw!C34)</f>
        <v>Sophia</v>
      </c>
      <c r="C27" s="105" t="str">
        <f>IF(ISBLANK(Draw!$C34),"",Draw!D34)</f>
        <v>Tsives</v>
      </c>
      <c r="D27" s="105" t="str">
        <f>IF(ISBLANK(Draw!$C34),"",Draw!E34)</f>
        <v>Santa Clara Aquamaids</v>
      </c>
      <c r="E27" s="106">
        <f>IF(ISBLANK(Draw!$C34),"",Draw!F34)</f>
        <v>39478</v>
      </c>
      <c r="F27" s="105">
        <f>IF(ISBLANK(Draw!$C34),"",Draw!G34)</f>
        <v>0</v>
      </c>
      <c r="G27" s="105" t="e">
        <f>IF(ISBLANK(Draw!$C34),"",'1B Skills Total'!#REF!)</f>
        <v>#REF!</v>
      </c>
    </row>
    <row r="28" spans="1:7">
      <c r="A28" s="105">
        <f>IF(ISBLANK(Draw!$C35),"",Draw!B35)</f>
        <v>26</v>
      </c>
      <c r="B28" s="105" t="str">
        <f>IF(ISBLANK(Draw!$C35),"",Draw!C35)</f>
        <v>Ghizal</v>
      </c>
      <c r="C28" s="105" t="str">
        <f>IF(ISBLANK(Draw!$C35),"",Draw!D35)</f>
        <v>Akbar</v>
      </c>
      <c r="D28" s="105" t="str">
        <f>IF(ISBLANK(Draw!$C35),"",Draw!E35)</f>
        <v>Walnut Creek Aquanuts</v>
      </c>
      <c r="E28" s="106">
        <f>IF(ISBLANK(Draw!$C35),"",Draw!F35)</f>
        <v>39855</v>
      </c>
      <c r="F28" s="105">
        <f>IF(ISBLANK(Draw!$C35),"",Draw!G35)</f>
        <v>0</v>
      </c>
      <c r="G28" s="105" t="e">
        <f>IF(ISBLANK(Draw!$C35),"",'1B Skills Total'!#REF!)</f>
        <v>#REF!</v>
      </c>
    </row>
    <row r="29" spans="1:7">
      <c r="A29" s="105">
        <f>IF(ISBLANK(Draw!$C36),"",Draw!B36)</f>
        <v>27</v>
      </c>
      <c r="B29" s="105" t="str">
        <f>IF(ISBLANK(Draw!$C36),"",Draw!C36)</f>
        <v>Serena</v>
      </c>
      <c r="C29" s="105" t="str">
        <f>IF(ISBLANK(Draw!$C36),"",Draw!D36)</f>
        <v>Dong</v>
      </c>
      <c r="D29" s="105" t="str">
        <f>IF(ISBLANK(Draw!$C36),"",Draw!E36)</f>
        <v>Freedom Valley</v>
      </c>
      <c r="E29" s="106">
        <f>IF(ISBLANK(Draw!$C36),"",Draw!F36)</f>
        <v>39348</v>
      </c>
      <c r="F29" s="105">
        <f>IF(ISBLANK(Draw!$C36),"",Draw!G36)</f>
        <v>0</v>
      </c>
      <c r="G29" s="105" t="e">
        <f>IF(ISBLANK(Draw!$C36),"",'1B Skills Total'!#REF!)</f>
        <v>#REF!</v>
      </c>
    </row>
    <row r="30" spans="1:7">
      <c r="A30" s="105">
        <f>IF(ISBLANK(Draw!$C37),"",Draw!B37)</f>
        <v>28</v>
      </c>
      <c r="B30" s="105" t="str">
        <f>IF(ISBLANK(Draw!$C37),"",Draw!C37)</f>
        <v>Michael</v>
      </c>
      <c r="C30" s="105" t="str">
        <f>IF(ISBLANK(Draw!$C37),"",Draw!D37)</f>
        <v>Chan</v>
      </c>
      <c r="D30" s="105" t="str">
        <f>IF(ISBLANK(Draw!$C37),"",Draw!E37)</f>
        <v>Freedom Valley</v>
      </c>
      <c r="E30" s="106">
        <f>IF(ISBLANK(Draw!$C37),"",Draw!F37)</f>
        <v>39149</v>
      </c>
      <c r="F30" s="105">
        <f>IF(ISBLANK(Draw!$C37),"",Draw!G37)</f>
        <v>0</v>
      </c>
      <c r="G30" s="105" t="e">
        <f>IF(ISBLANK(Draw!$C37),"",'1B Skills Total'!#REF!)</f>
        <v>#REF!</v>
      </c>
    </row>
    <row r="31" spans="1:7">
      <c r="A31" s="105">
        <f>IF(ISBLANK(Draw!$C38),"",Draw!B38)</f>
        <v>29</v>
      </c>
      <c r="B31" s="105" t="str">
        <f>IF(ISBLANK(Draw!$C38),"",Draw!C38)</f>
        <v>Caitlin</v>
      </c>
      <c r="C31" s="105" t="str">
        <f>IF(ISBLANK(Draw!$C38),"",Draw!D38)</f>
        <v>McNamara</v>
      </c>
      <c r="D31" s="105" t="str">
        <f>IF(ISBLANK(Draw!$C38),"",Draw!E38)</f>
        <v>Swimkins Synchro</v>
      </c>
      <c r="E31" s="106">
        <f>IF(ISBLANK(Draw!$C38),"",Draw!F38)</f>
        <v>39170</v>
      </c>
      <c r="F31" s="105">
        <f>IF(ISBLANK(Draw!$C38),"",Draw!G38)</f>
        <v>0</v>
      </c>
      <c r="G31" s="105" t="e">
        <f>IF(ISBLANK(Draw!$C38),"",'1B Skills Total'!#REF!)</f>
        <v>#REF!</v>
      </c>
    </row>
    <row r="32" spans="1:7">
      <c r="A32" s="105">
        <f>IF(ISBLANK(Draw!$C39),"",Draw!B39)</f>
        <v>30</v>
      </c>
      <c r="B32" s="105" t="str">
        <f>IF(ISBLANK(Draw!$C39),"",Draw!C39)</f>
        <v>Natalia</v>
      </c>
      <c r="C32" s="105" t="str">
        <f>IF(ISBLANK(Draw!$C39),"",Draw!D39)</f>
        <v>Butler</v>
      </c>
      <c r="D32" s="105" t="str">
        <f>IF(ISBLANK(Draw!$C39),"",Draw!E39)</f>
        <v>Cincinnati Synchrogators</v>
      </c>
      <c r="E32" s="106">
        <f>IF(ISBLANK(Draw!$C39),"",Draw!F39)</f>
        <v>39489</v>
      </c>
      <c r="F32" s="105">
        <f>IF(ISBLANK(Draw!$C39),"",Draw!G39)</f>
        <v>0</v>
      </c>
      <c r="G32" s="105" t="e">
        <f>IF(ISBLANK(Draw!$C39),"",'1B Skills Total'!#REF!)</f>
        <v>#REF!</v>
      </c>
    </row>
    <row r="33" spans="1:7">
      <c r="A33" s="105">
        <f>IF(ISBLANK(Draw!$C40),"",Draw!B40)</f>
        <v>31</v>
      </c>
      <c r="B33" s="105" t="str">
        <f>IF(ISBLANK(Draw!$C40),"",Draw!C40)</f>
        <v>Alivia</v>
      </c>
      <c r="C33" s="105" t="str">
        <f>IF(ISBLANK(Draw!$C40),"",Draw!D40)</f>
        <v>Oliver</v>
      </c>
      <c r="D33" s="105" t="str">
        <f>IF(ISBLANK(Draw!$C40),"",Draw!E40)</f>
        <v>Gardens Synchro</v>
      </c>
      <c r="E33" s="106">
        <f>IF(ISBLANK(Draw!$C40),"",Draw!F40)</f>
        <v>39589</v>
      </c>
      <c r="F33" s="105">
        <f>IF(ISBLANK(Draw!$C40),"",Draw!G40)</f>
        <v>0</v>
      </c>
      <c r="G33" s="105" t="e">
        <f>IF(ISBLANK(Draw!$C40),"",'1B Skills Total'!#REF!)</f>
        <v>#REF!</v>
      </c>
    </row>
    <row r="34" spans="1:7">
      <c r="A34" s="105">
        <f>IF(ISBLANK(Draw!$C41),"",Draw!B41)</f>
        <v>32</v>
      </c>
      <c r="B34" s="105" t="str">
        <f>IF(ISBLANK(Draw!$C41),"",Draw!C41)</f>
        <v>Yanna</v>
      </c>
      <c r="C34" s="105" t="str">
        <f>IF(ISBLANK(Draw!$C41),"",Draw!D41)</f>
        <v>Hauck</v>
      </c>
      <c r="D34" s="105" t="str">
        <f>IF(ISBLANK(Draw!$C41),"",Draw!E41)</f>
        <v>ANA YMCA Synchro</v>
      </c>
      <c r="E34" s="106">
        <f>IF(ISBLANK(Draw!$C41),"",Draw!F41)</f>
        <v>39247</v>
      </c>
      <c r="F34" s="105">
        <f>IF(ISBLANK(Draw!$C41),"",Draw!G41)</f>
        <v>0</v>
      </c>
      <c r="G34" s="105" t="e">
        <f>IF(ISBLANK(Draw!$C41),"",'1B Skills Total'!#REF!)</f>
        <v>#REF!</v>
      </c>
    </row>
    <row r="35" spans="1:7">
      <c r="A35" s="105">
        <f>IF(ISBLANK(Draw!$C42),"",Draw!B42)</f>
        <v>33</v>
      </c>
      <c r="B35" s="105" t="str">
        <f>IF(ISBLANK(Draw!$C42),"",Draw!C42)</f>
        <v>Vivian</v>
      </c>
      <c r="C35" s="105" t="str">
        <f>IF(ISBLANK(Draw!$C42),"",Draw!D42)</f>
        <v>Wu</v>
      </c>
      <c r="D35" s="105" t="str">
        <f>IF(ISBLANK(Draw!$C42),"",Draw!E42)</f>
        <v>Freedom Valley</v>
      </c>
      <c r="E35" s="106">
        <f>IF(ISBLANK(Draw!$C42),"",Draw!F42)</f>
        <v>39729</v>
      </c>
      <c r="F35" s="105">
        <f>IF(ISBLANK(Draw!$C42),"",Draw!G42)</f>
        <v>0</v>
      </c>
      <c r="G35" s="105" t="e">
        <f>IF(ISBLANK(Draw!$C42),"",'1B Skills Total'!#REF!)</f>
        <v>#REF!</v>
      </c>
    </row>
    <row r="36" spans="1:7">
      <c r="A36" s="105">
        <f>IF(ISBLANK(Draw!$C43),"",Draw!B43)</f>
        <v>34</v>
      </c>
      <c r="B36" s="105" t="str">
        <f>IF(ISBLANK(Draw!$C43),"",Draw!C43)</f>
        <v>Chloe</v>
      </c>
      <c r="C36" s="105" t="str">
        <f>IF(ISBLANK(Draw!$C43),"",Draw!D43)</f>
        <v>Davitiani</v>
      </c>
      <c r="D36" s="105" t="str">
        <f>IF(ISBLANK(Draw!$C43),"",Draw!E43)</f>
        <v>Walnut Creek Aquanuts</v>
      </c>
      <c r="E36" s="106">
        <f>IF(ISBLANK(Draw!$C43),"",Draw!F43)</f>
        <v>39135</v>
      </c>
      <c r="F36" s="105">
        <f>IF(ISBLANK(Draw!$C43),"",Draw!G43)</f>
        <v>0</v>
      </c>
      <c r="G36" s="105" t="e">
        <f>IF(ISBLANK(Draw!$C43),"",'1B Skills Total'!#REF!)</f>
        <v>#REF!</v>
      </c>
    </row>
    <row r="37" spans="1:7">
      <c r="A37" s="105">
        <f>IF(ISBLANK(Draw!$C44),"",Draw!B44)</f>
        <v>35</v>
      </c>
      <c r="B37" s="105" t="str">
        <f>IF(ISBLANK(Draw!$C44),"",Draw!C44)</f>
        <v>Sophie</v>
      </c>
      <c r="C37" s="105" t="str">
        <f>IF(ISBLANK(Draw!$C44),"",Draw!D44)</f>
        <v>Lin</v>
      </c>
      <c r="D37" s="105" t="str">
        <f>IF(ISBLANK(Draw!$C44),"",Draw!E44)</f>
        <v>Seattle Synchro</v>
      </c>
      <c r="E37" s="106">
        <f>IF(ISBLANK(Draw!$C44),"",Draw!F44)</f>
        <v>40058</v>
      </c>
      <c r="F37" s="105">
        <f>IF(ISBLANK(Draw!$C44),"",Draw!G44)</f>
        <v>0</v>
      </c>
      <c r="G37" s="105" t="e">
        <f>IF(ISBLANK(Draw!$C44),"",'1B Skills Total'!#REF!)</f>
        <v>#REF!</v>
      </c>
    </row>
    <row r="38" spans="1:7">
      <c r="A38" s="105">
        <f>IF(ISBLANK(Draw!$C45),"",Draw!B45)</f>
        <v>36</v>
      </c>
      <c r="B38" s="105" t="str">
        <f>IF(ISBLANK(Draw!$C45),"",Draw!C45)</f>
        <v>Isa</v>
      </c>
      <c r="C38" s="105" t="str">
        <f>IF(ISBLANK(Draw!$C45),"",Draw!D45)</f>
        <v>Zhai</v>
      </c>
      <c r="D38" s="105" t="str">
        <f>IF(ISBLANK(Draw!$C45),"",Draw!E45)</f>
        <v>Santa Clara Aquamaids</v>
      </c>
      <c r="E38" s="106">
        <f>IF(ISBLANK(Draw!$C45),"",Draw!F45)</f>
        <v>39663</v>
      </c>
      <c r="F38" s="105">
        <f>IF(ISBLANK(Draw!$C45),"",Draw!G45)</f>
        <v>0</v>
      </c>
      <c r="G38" s="105" t="e">
        <f>IF(ISBLANK(Draw!$C45),"",'1B Skills Total'!#REF!)</f>
        <v>#REF!</v>
      </c>
    </row>
    <row r="39" spans="1:7">
      <c r="A39" s="105">
        <f>IF(ISBLANK(Draw!$C46),"",Draw!B46)</f>
        <v>37</v>
      </c>
      <c r="B39" s="105" t="str">
        <f>IF(ISBLANK(Draw!$C46),"",Draw!C46)</f>
        <v>Hyeonseo (Hannah)</v>
      </c>
      <c r="C39" s="105" t="str">
        <f>IF(ISBLANK(Draw!$C46),"",Draw!D46)</f>
        <v>Ryou</v>
      </c>
      <c r="D39" s="105" t="str">
        <f>IF(ISBLANK(Draw!$C46),"",Draw!E46)</f>
        <v>Menomonee Falls Dolphinettes</v>
      </c>
      <c r="E39" s="106">
        <f>IF(ISBLANK(Draw!$C46),"",Draw!F46)</f>
        <v>39469</v>
      </c>
      <c r="F39" s="105">
        <f>IF(ISBLANK(Draw!$C46),"",Draw!G46)</f>
        <v>0</v>
      </c>
      <c r="G39" s="105" t="e">
        <f>IF(ISBLANK(Draw!$C46),"",'1B Skills Total'!#REF!)</f>
        <v>#REF!</v>
      </c>
    </row>
    <row r="40" spans="1:7">
      <c r="A40" s="105">
        <f>IF(ISBLANK(Draw!$C47),"",Draw!B47)</f>
        <v>38</v>
      </c>
      <c r="B40" s="105" t="str">
        <f>IF(ISBLANK(Draw!$C47),"",Draw!C47)</f>
        <v>Sophie</v>
      </c>
      <c r="C40" s="105" t="str">
        <f>IF(ISBLANK(Draw!$C47),"",Draw!D47)</f>
        <v>Schroeder</v>
      </c>
      <c r="D40" s="105" t="str">
        <f>IF(ISBLANK(Draw!$C47),"",Draw!E47)</f>
        <v>Scottsdale Synchro</v>
      </c>
      <c r="E40" s="106">
        <f>IF(ISBLANK(Draw!$C47),"",Draw!F47)</f>
        <v>39740</v>
      </c>
      <c r="F40" s="105">
        <f>IF(ISBLANK(Draw!$C47),"",Draw!G47)</f>
        <v>0</v>
      </c>
      <c r="G40" s="105" t="e">
        <f>IF(ISBLANK(Draw!$C47),"",'1B Skills Total'!#REF!)</f>
        <v>#REF!</v>
      </c>
    </row>
    <row r="41" spans="1:7">
      <c r="A41" s="105">
        <f>IF(ISBLANK(Draw!$C48),"",Draw!B48)</f>
        <v>39</v>
      </c>
      <c r="B41" s="105" t="str">
        <f>IF(ISBLANK(Draw!$C48),"",Draw!C48)</f>
        <v xml:space="preserve">Maisy </v>
      </c>
      <c r="C41" s="105" t="str">
        <f>IF(ISBLANK(Draw!$C48),"",Draw!D48)</f>
        <v>Fleming</v>
      </c>
      <c r="D41" s="105" t="str">
        <f>IF(ISBLANK(Draw!$C48),"",Draw!E48)</f>
        <v>Town of Tonawanda Aquettes</v>
      </c>
      <c r="E41" s="106">
        <f>IF(ISBLANK(Draw!$C48),"",Draw!F48)</f>
        <v>40016</v>
      </c>
      <c r="F41" s="105">
        <f>IF(ISBLANK(Draw!$C48),"",Draw!G48)</f>
        <v>0</v>
      </c>
      <c r="G41" s="105" t="e">
        <f>IF(ISBLANK(Draw!$C48),"",'1B Skills Total'!#REF!)</f>
        <v>#REF!</v>
      </c>
    </row>
    <row r="42" spans="1:7">
      <c r="A42" s="105">
        <f>IF(ISBLANK(Draw!$C49),"",Draw!B49)</f>
        <v>40</v>
      </c>
      <c r="B42" s="105" t="str">
        <f>IF(ISBLANK(Draw!$C49),"",Draw!C49)</f>
        <v>Maura</v>
      </c>
      <c r="C42" s="105" t="str">
        <f>IF(ISBLANK(Draw!$C49),"",Draw!D49)</f>
        <v>Krueger</v>
      </c>
      <c r="D42" s="105" t="str">
        <f>IF(ISBLANK(Draw!$C49),"",Draw!E49)</f>
        <v>ANA YMCA Synchro</v>
      </c>
      <c r="E42" s="106">
        <f>IF(ISBLANK(Draw!$C49),"",Draw!F49)</f>
        <v>39555</v>
      </c>
      <c r="F42" s="105">
        <f>IF(ISBLANK(Draw!$C49),"",Draw!G49)</f>
        <v>0</v>
      </c>
      <c r="G42" s="105" t="e">
        <f>IF(ISBLANK(Draw!$C49),"",'1B Skills Total'!#REF!)</f>
        <v>#REF!</v>
      </c>
    </row>
    <row r="43" spans="1:7">
      <c r="A43" s="105">
        <f>IF(ISBLANK(Draw!$C50),"",Draw!B50)</f>
        <v>41</v>
      </c>
      <c r="B43" s="105" t="str">
        <f>IF(ISBLANK(Draw!$C50),"",Draw!C50)</f>
        <v>Shuphan</v>
      </c>
      <c r="C43" s="105" t="str">
        <f>IF(ISBLANK(Draw!$C50),"",Draw!D50)</f>
        <v>Zhao</v>
      </c>
      <c r="D43" s="105" t="str">
        <f>IF(ISBLANK(Draw!$C50),"",Draw!E50)</f>
        <v>Blue Legend Artistic Swimming</v>
      </c>
      <c r="E43" s="106">
        <f>IF(ISBLANK(Draw!$C50),"",Draw!F50)</f>
        <v>39955</v>
      </c>
      <c r="F43" s="105">
        <f>IF(ISBLANK(Draw!$C50),"",Draw!G50)</f>
        <v>0</v>
      </c>
      <c r="G43" s="105" t="e">
        <f>IF(ISBLANK(Draw!$C50),"",'1B Skills Total'!#REF!)</f>
        <v>#REF!</v>
      </c>
    </row>
    <row r="44" spans="1:7">
      <c r="A44" s="105">
        <f>IF(ISBLANK(Draw!$C51),"",Draw!B51)</f>
        <v>42</v>
      </c>
      <c r="B44" s="105" t="str">
        <f>IF(ISBLANK(Draw!$C51),"",Draw!C51)</f>
        <v>Ayla</v>
      </c>
      <c r="C44" s="105" t="str">
        <f>IF(ISBLANK(Draw!$C51),"",Draw!D51)</f>
        <v>Barry</v>
      </c>
      <c r="D44" s="105" t="str">
        <f>IF(ISBLANK(Draw!$C51),"",Draw!E51)</f>
        <v>Santa Clara Aquamaids</v>
      </c>
      <c r="E44" s="106">
        <f>IF(ISBLANK(Draw!$C51),"",Draw!F51)</f>
        <v>39120</v>
      </c>
      <c r="F44" s="105">
        <f>IF(ISBLANK(Draw!$C51),"",Draw!G51)</f>
        <v>0</v>
      </c>
      <c r="G44" s="105" t="e">
        <f>IF(ISBLANK(Draw!$C51),"",'1B Skills Total'!#REF!)</f>
        <v>#REF!</v>
      </c>
    </row>
    <row r="45" spans="1:7">
      <c r="A45" s="105">
        <f>IF(ISBLANK(Draw!$C52),"",Draw!B52)</f>
        <v>43</v>
      </c>
      <c r="B45" s="105" t="str">
        <f>IF(ISBLANK(Draw!$C52),"",Draw!C52)</f>
        <v>Emily</v>
      </c>
      <c r="C45" s="105" t="str">
        <f>IF(ISBLANK(Draw!$C52),"",Draw!D52)</f>
        <v>Slonaker</v>
      </c>
      <c r="D45" s="105" t="str">
        <f>IF(ISBLANK(Draw!$C52),"",Draw!E52)</f>
        <v>Arizona Desert Dolphins</v>
      </c>
      <c r="E45" s="106">
        <f>IF(ISBLANK(Draw!$C52),"",Draw!F52)</f>
        <v>39357</v>
      </c>
      <c r="F45" s="105">
        <f>IF(ISBLANK(Draw!$C52),"",Draw!G52)</f>
        <v>0</v>
      </c>
      <c r="G45" s="105" t="e">
        <f>IF(ISBLANK(Draw!$C52),"",'1B Skills Total'!#REF!)</f>
        <v>#REF!</v>
      </c>
    </row>
    <row r="46" spans="1:7">
      <c r="A46" s="105">
        <f>IF(ISBLANK(Draw!$C53),"",Draw!B53)</f>
        <v>44</v>
      </c>
      <c r="B46" s="105" t="str">
        <f>IF(ISBLANK(Draw!$C53),"",Draw!C53)</f>
        <v>Gabby</v>
      </c>
      <c r="C46" s="105" t="str">
        <f>IF(ISBLANK(Draw!$C53),"",Draw!D53)</f>
        <v xml:space="preserve">Nelson </v>
      </c>
      <c r="D46" s="105" t="str">
        <f>IF(ISBLANK(Draw!$C53),"",Draw!E53)</f>
        <v>Cincinnati Synchrogators</v>
      </c>
      <c r="E46" s="106">
        <f>IF(ISBLANK(Draw!$C53),"",Draw!F53)</f>
        <v>39225</v>
      </c>
      <c r="F46" s="105">
        <f>IF(ISBLANK(Draw!$C53),"",Draw!G53)</f>
        <v>0</v>
      </c>
      <c r="G46" s="105" t="e">
        <f>IF(ISBLANK(Draw!$C53),"",'1B Skills Total'!#REF!)</f>
        <v>#REF!</v>
      </c>
    </row>
    <row r="47" spans="1:7">
      <c r="A47" s="105">
        <f>IF(ISBLANK(Draw!$C54),"",Draw!B54)</f>
        <v>45</v>
      </c>
      <c r="B47" s="105" t="str">
        <f>IF(ISBLANK(Draw!$C54),"",Draw!C54)</f>
        <v>Lily</v>
      </c>
      <c r="C47" s="105" t="str">
        <f>IF(ISBLANK(Draw!$C54),"",Draw!D54)</f>
        <v>Baioni</v>
      </c>
      <c r="D47" s="105" t="str">
        <f>IF(ISBLANK(Draw!$C54),"",Draw!E54)</f>
        <v>MAC Synchro</v>
      </c>
      <c r="E47" s="106">
        <f>IF(ISBLANK(Draw!$C54),"",Draw!F54)</f>
        <v>39807</v>
      </c>
      <c r="F47" s="105">
        <f>IF(ISBLANK(Draw!$C54),"",Draw!G54)</f>
        <v>0</v>
      </c>
      <c r="G47" s="105" t="e">
        <f>IF(ISBLANK(Draw!$C54),"",'1B Skills Total'!#REF!)</f>
        <v>#REF!</v>
      </c>
    </row>
    <row r="48" spans="1:7">
      <c r="A48" s="105">
        <f>IF(ISBLANK(Draw!$C55),"",Draw!B55)</f>
        <v>46</v>
      </c>
      <c r="B48" s="105" t="str">
        <f>IF(ISBLANK(Draw!$C55),"",Draw!C55)</f>
        <v>Krystal</v>
      </c>
      <c r="C48" s="105" t="str">
        <f>IF(ISBLANK(Draw!$C55),"",Draw!D55)</f>
        <v>Li</v>
      </c>
      <c r="D48" s="105" t="str">
        <f>IF(ISBLANK(Draw!$C55),"",Draw!E55)</f>
        <v>Santa Clara Aquamaids</v>
      </c>
      <c r="E48" s="106">
        <f>IF(ISBLANK(Draw!$C55),"",Draw!F55)</f>
        <v>39250</v>
      </c>
      <c r="F48" s="105">
        <f>IF(ISBLANK(Draw!$C55),"",Draw!G55)</f>
        <v>0</v>
      </c>
      <c r="G48" s="105" t="e">
        <f>IF(ISBLANK(Draw!$C55),"",'1B Skills Total'!#REF!)</f>
        <v>#REF!</v>
      </c>
    </row>
    <row r="49" spans="1:7">
      <c r="A49" s="105">
        <f>IF(ISBLANK(Draw!$C56),"",Draw!B56)</f>
        <v>47</v>
      </c>
      <c r="B49" s="105" t="str">
        <f>IF(ISBLANK(Draw!$C56),"",Draw!C56)</f>
        <v>Mona</v>
      </c>
      <c r="C49" s="105" t="str">
        <f>IF(ISBLANK(Draw!$C56),"",Draw!D56)</f>
        <v>Schwickert</v>
      </c>
      <c r="D49" s="105" t="str">
        <f>IF(ISBLANK(Draw!$C56),"",Draw!E56)</f>
        <v>Scottsdale Synchro</v>
      </c>
      <c r="E49" s="106">
        <f>IF(ISBLANK(Draw!$C56),"",Draw!F56)</f>
        <v>39918</v>
      </c>
      <c r="F49" s="105">
        <f>IF(ISBLANK(Draw!$C56),"",Draw!G56)</f>
        <v>0</v>
      </c>
      <c r="G49" s="105" t="e">
        <f>IF(ISBLANK(Draw!$C56),"",'1B Skills Total'!#REF!)</f>
        <v>#REF!</v>
      </c>
    </row>
    <row r="50" spans="1:7">
      <c r="A50" s="105">
        <f>IF(ISBLANK(Draw!$C57),"",Draw!B57)</f>
        <v>48</v>
      </c>
      <c r="B50" s="105" t="str">
        <f>IF(ISBLANK(Draw!$C57),"",Draw!C57)</f>
        <v>Karen</v>
      </c>
      <c r="C50" s="105" t="str">
        <f>IF(ISBLANK(Draw!$C57),"",Draw!D57)</f>
        <v>Xue</v>
      </c>
      <c r="D50" s="105" t="str">
        <f>IF(ISBLANK(Draw!$C57),"",Draw!E57)</f>
        <v>Walnut Creek Aquanuts</v>
      </c>
      <c r="E50" s="106">
        <f>IF(ISBLANK(Draw!$C57),"",Draw!F57)</f>
        <v>39336</v>
      </c>
      <c r="F50" s="105">
        <f>IF(ISBLANK(Draw!$C57),"",Draw!G57)</f>
        <v>0</v>
      </c>
      <c r="G50" s="105" t="e">
        <f>IF(ISBLANK(Draw!$C57),"",'1B Skills Total'!#REF!)</f>
        <v>#REF!</v>
      </c>
    </row>
    <row r="51" spans="1:7">
      <c r="A51" s="105">
        <f>IF(ISBLANK(Draw!$C58),"",Draw!B58)</f>
        <v>49</v>
      </c>
      <c r="B51" s="105" t="str">
        <f>IF(ISBLANK(Draw!$C58),"",Draw!C58)</f>
        <v>Sophia</v>
      </c>
      <c r="C51" s="105" t="str">
        <f>IF(ISBLANK(Draw!$C58),"",Draw!D58)</f>
        <v>Manuel</v>
      </c>
      <c r="D51" s="105" t="str">
        <f>IF(ISBLANK(Draw!$C58),"",Draw!E58)</f>
        <v>So Nevada Desert Mermaids</v>
      </c>
      <c r="E51" s="106">
        <f>IF(ISBLANK(Draw!$C58),"",Draw!F58)</f>
        <v>39387</v>
      </c>
      <c r="F51" s="105">
        <f>IF(ISBLANK(Draw!$C58),"",Draw!G58)</f>
        <v>0</v>
      </c>
      <c r="G51" s="105" t="e">
        <f>IF(ISBLANK(Draw!$C58),"",'1B Skills Total'!#REF!)</f>
        <v>#REF!</v>
      </c>
    </row>
    <row r="52" spans="1:7">
      <c r="A52" s="105">
        <f>IF(ISBLANK(Draw!$C59),"",Draw!B59)</f>
        <v>50</v>
      </c>
      <c r="B52" s="105" t="str">
        <f>IF(ISBLANK(Draw!$C59),"",Draw!C59)</f>
        <v>Isabella</v>
      </c>
      <c r="C52" s="105" t="str">
        <f>IF(ISBLANK(Draw!$C59),"",Draw!D59)</f>
        <v>Manuel</v>
      </c>
      <c r="D52" s="105" t="str">
        <f>IF(ISBLANK(Draw!$C59),"",Draw!E59)</f>
        <v>So Nevada Desert Mermaids</v>
      </c>
      <c r="E52" s="106">
        <f>IF(ISBLANK(Draw!$C59),"",Draw!F59)</f>
        <v>39846</v>
      </c>
      <c r="F52" s="105">
        <f>IF(ISBLANK(Draw!$C59),"",Draw!G59)</f>
        <v>0</v>
      </c>
      <c r="G52" s="105" t="e">
        <f>IF(ISBLANK(Draw!$C59),"",'1B Skills Total'!#REF!)</f>
        <v>#REF!</v>
      </c>
    </row>
    <row r="53" spans="1:7">
      <c r="A53" s="105">
        <f>IF(ISBLANK(Draw!$C60),"",Draw!B60)</f>
        <v>51</v>
      </c>
      <c r="B53" s="105" t="str">
        <f>IF(ISBLANK(Draw!$C60),"",Draw!C60)</f>
        <v>Lindsay</v>
      </c>
      <c r="C53" s="105" t="str">
        <f>IF(ISBLANK(Draw!$C60),"",Draw!D60)</f>
        <v>Shin</v>
      </c>
      <c r="D53" s="105" t="str">
        <f>IF(ISBLANK(Draw!$C60),"",Draw!E60)</f>
        <v>Pirouettes of Texas</v>
      </c>
      <c r="E53" s="106">
        <f>IF(ISBLANK(Draw!$C60),"",Draw!F60)</f>
        <v>39084</v>
      </c>
      <c r="F53" s="105">
        <f>IF(ISBLANK(Draw!$C60),"",Draw!G60)</f>
        <v>0</v>
      </c>
      <c r="G53" s="105" t="e">
        <f>IF(ISBLANK(Draw!$C60),"",'1B Skills Total'!#REF!)</f>
        <v>#REF!</v>
      </c>
    </row>
    <row r="54" spans="1:7">
      <c r="A54" s="105">
        <f>IF(ISBLANK(Draw!$C61),"",Draw!B61)</f>
        <v>52</v>
      </c>
      <c r="B54" s="105" t="str">
        <f>IF(ISBLANK(Draw!$C61),"",Draw!C61)</f>
        <v xml:space="preserve">Alessia </v>
      </c>
      <c r="C54" s="105" t="str">
        <f>IF(ISBLANK(Draw!$C61),"",Draw!D61)</f>
        <v>Rosso</v>
      </c>
      <c r="D54" s="105" t="str">
        <f>IF(ISBLANK(Draw!$C61),"",Draw!E61)</f>
        <v>San Francisco Merionettes</v>
      </c>
      <c r="E54" s="106">
        <f>IF(ISBLANK(Draw!$C61),"",Draw!F61)</f>
        <v>39735</v>
      </c>
      <c r="F54" s="105">
        <f>IF(ISBLANK(Draw!$C61),"",Draw!G61)</f>
        <v>0</v>
      </c>
      <c r="G54" s="105" t="e">
        <f>IF(ISBLANK(Draw!$C61),"",'1B Skills Total'!#REF!)</f>
        <v>#REF!</v>
      </c>
    </row>
    <row r="55" spans="1:7">
      <c r="A55" s="105">
        <f>IF(ISBLANK(Draw!$C62),"",Draw!B62)</f>
        <v>53</v>
      </c>
      <c r="B55" s="105" t="str">
        <f>IF(ISBLANK(Draw!$C62),"",Draw!C62)</f>
        <v>Marlo</v>
      </c>
      <c r="C55" s="105" t="str">
        <f>IF(ISBLANK(Draw!$C62),"",Draw!D62)</f>
        <v>Goldhoff</v>
      </c>
      <c r="D55" s="105" t="str">
        <f>IF(ISBLANK(Draw!$C62),"",Draw!E62)</f>
        <v>Walnut Creek Aquanuts</v>
      </c>
      <c r="E55" s="106">
        <f>IF(ISBLANK(Draw!$C62),"",Draw!F62)</f>
        <v>39460</v>
      </c>
      <c r="F55" s="105">
        <f>IF(ISBLANK(Draw!$C62),"",Draw!G62)</f>
        <v>0</v>
      </c>
      <c r="G55" s="105" t="e">
        <f>IF(ISBLANK(Draw!$C62),"",'1B Skills Total'!#REF!)</f>
        <v>#REF!</v>
      </c>
    </row>
    <row r="56" spans="1:7">
      <c r="A56" s="105">
        <f>IF(ISBLANK(Draw!$C63),"",Draw!B63)</f>
        <v>54</v>
      </c>
      <c r="B56" s="105" t="str">
        <f>IF(ISBLANK(Draw!$C63),"",Draw!C63)</f>
        <v>Emily</v>
      </c>
      <c r="C56" s="105" t="str">
        <f>IF(ISBLANK(Draw!$C63),"",Draw!D63)</f>
        <v>Robinson</v>
      </c>
      <c r="D56" s="105" t="str">
        <f>IF(ISBLANK(Draw!$C63),"",Draw!E63)</f>
        <v>Pacific Waves Synchro</v>
      </c>
      <c r="E56" s="106">
        <f>IF(ISBLANK(Draw!$C63),"",Draw!F63)</f>
        <v>39413</v>
      </c>
      <c r="F56" s="105">
        <f>IF(ISBLANK(Draw!$C63),"",Draw!G63)</f>
        <v>0</v>
      </c>
      <c r="G56" s="105" t="e">
        <f>IF(ISBLANK(Draw!$C63),"",'1B Skills Total'!#REF!)</f>
        <v>#REF!</v>
      </c>
    </row>
    <row r="57" spans="1:7">
      <c r="A57" s="105">
        <f>IF(ISBLANK(Draw!$C64),"",Draw!B64)</f>
        <v>55</v>
      </c>
      <c r="B57" s="105" t="str">
        <f>IF(ISBLANK(Draw!$C64),"",Draw!C64)</f>
        <v>Sophia</v>
      </c>
      <c r="C57" s="105" t="str">
        <f>IF(ISBLANK(Draw!$C64),"",Draw!D64)</f>
        <v>Wendt</v>
      </c>
      <c r="D57" s="105" t="str">
        <f>IF(ISBLANK(Draw!$C64),"",Draw!E64)</f>
        <v>Seattle Synchro</v>
      </c>
      <c r="E57" s="106">
        <f>IF(ISBLANK(Draw!$C64),"",Draw!F64)</f>
        <v>39223</v>
      </c>
      <c r="F57" s="105">
        <f>IF(ISBLANK(Draw!$C64),"",Draw!G64)</f>
        <v>0</v>
      </c>
      <c r="G57" s="105" t="e">
        <f>IF(ISBLANK(Draw!$C64),"",'1B Skills Total'!#REF!)</f>
        <v>#REF!</v>
      </c>
    </row>
    <row r="58" spans="1:7">
      <c r="A58" s="105">
        <f>IF(ISBLANK(Draw!$C65),"",Draw!B65)</f>
        <v>56</v>
      </c>
      <c r="B58" s="105" t="str">
        <f>IF(ISBLANK(Draw!$C65),"",Draw!C65)</f>
        <v>Xavier</v>
      </c>
      <c r="C58" s="105" t="str">
        <f>IF(ISBLANK(Draw!$C65),"",Draw!D65)</f>
        <v>Wang</v>
      </c>
      <c r="D58" s="105" t="str">
        <f>IF(ISBLANK(Draw!$C65),"",Draw!E65)</f>
        <v>Houston SynchroStars</v>
      </c>
      <c r="E58" s="106">
        <f>IF(ISBLANK(Draw!$C65),"",Draw!F65)</f>
        <v>40140</v>
      </c>
      <c r="F58" s="105">
        <f>IF(ISBLANK(Draw!$C65),"",Draw!G65)</f>
        <v>0</v>
      </c>
      <c r="G58" s="105" t="e">
        <f>IF(ISBLANK(Draw!$C65),"",'1B Skills Total'!#REF!)</f>
        <v>#REF!</v>
      </c>
    </row>
    <row r="59" spans="1:7">
      <c r="A59" s="105">
        <f>IF(ISBLANK(Draw!$C66),"",Draw!B66)</f>
        <v>57</v>
      </c>
      <c r="B59" s="105" t="str">
        <f>IF(ISBLANK(Draw!$C66),"",Draw!C66)</f>
        <v>Angela</v>
      </c>
      <c r="C59" s="105" t="str">
        <f>IF(ISBLANK(Draw!$C66),"",Draw!D66)</f>
        <v>Cheng</v>
      </c>
      <c r="D59" s="105" t="str">
        <f>IF(ISBLANK(Draw!$C66),"",Draw!E66)</f>
        <v>Blue Legend Artistic Swimming</v>
      </c>
      <c r="E59" s="106">
        <f>IF(ISBLANK(Draw!$C66),"",Draw!F66)</f>
        <v>39726</v>
      </c>
      <c r="F59" s="105">
        <f>IF(ISBLANK(Draw!$C66),"",Draw!G66)</f>
        <v>0</v>
      </c>
      <c r="G59" s="105" t="e">
        <f>IF(ISBLANK(Draw!$C66),"",'1B Skills Total'!#REF!)</f>
        <v>#REF!</v>
      </c>
    </row>
    <row r="60" spans="1:7">
      <c r="A60" s="105">
        <f>IF(ISBLANK(Draw!$C67),"",Draw!B67)</f>
        <v>58</v>
      </c>
      <c r="B60" s="105" t="str">
        <f>IF(ISBLANK(Draw!$C67),"",Draw!C67)</f>
        <v>Audrey</v>
      </c>
      <c r="C60" s="105" t="str">
        <f>IF(ISBLANK(Draw!$C67),"",Draw!D67)</f>
        <v>Taylor</v>
      </c>
      <c r="D60" s="105" t="str">
        <f>IF(ISBLANK(Draw!$C67),"",Draw!E67)</f>
        <v>ANA YMCA Synchro</v>
      </c>
      <c r="E60" s="106">
        <f>IF(ISBLANK(Draw!$C67),"",Draw!F67)</f>
        <v>39793</v>
      </c>
      <c r="F60" s="105">
        <f>IF(ISBLANK(Draw!$C67),"",Draw!G67)</f>
        <v>0</v>
      </c>
      <c r="G60" s="105" t="e">
        <f>IF(ISBLANK(Draw!$C67),"",'1B Skills Total'!#REF!)</f>
        <v>#REF!</v>
      </c>
    </row>
    <row r="61" spans="1:7">
      <c r="A61" s="105">
        <f>IF(ISBLANK(Draw!$C68),"",Draw!B68)</f>
        <v>59</v>
      </c>
      <c r="B61" s="105" t="str">
        <f>IF(ISBLANK(Draw!$C68),"",Draw!C68)</f>
        <v>Maya</v>
      </c>
      <c r="C61" s="105" t="str">
        <f>IF(ISBLANK(Draw!$C68),"",Draw!D68)</f>
        <v>Reistad</v>
      </c>
      <c r="D61" s="105" t="str">
        <f>IF(ISBLANK(Draw!$C68),"",Draw!E68)</f>
        <v>Seattle Synchro</v>
      </c>
      <c r="E61" s="106">
        <f>IF(ISBLANK(Draw!$C68),"",Draw!F68)</f>
        <v>39394</v>
      </c>
      <c r="F61" s="105">
        <f>IF(ISBLANK(Draw!$C68),"",Draw!G68)</f>
        <v>0</v>
      </c>
      <c r="G61" s="105" t="e">
        <f>IF(ISBLANK(Draw!$C68),"",'1B Skills Total'!#REF!)</f>
        <v>#REF!</v>
      </c>
    </row>
    <row r="62" spans="1:7">
      <c r="A62" s="105">
        <f>IF(ISBLANK(Draw!$C69),"",Draw!B69)</f>
        <v>60</v>
      </c>
      <c r="B62" s="105" t="str">
        <f>IF(ISBLANK(Draw!$C69),"",Draw!C69)</f>
        <v>Alicia</v>
      </c>
      <c r="C62" s="105" t="str">
        <f>IF(ISBLANK(Draw!$C69),"",Draw!D69)</f>
        <v>Lombardi</v>
      </c>
      <c r="D62" s="105" t="str">
        <f>IF(ISBLANK(Draw!$C69),"",Draw!E69)</f>
        <v>Seattle Synchro</v>
      </c>
      <c r="E62" s="106">
        <f>IF(ISBLANK(Draw!$C69),"",Draw!F69)</f>
        <v>39430</v>
      </c>
      <c r="F62" s="105">
        <f>IF(ISBLANK(Draw!$C69),"",Draw!G69)</f>
        <v>0</v>
      </c>
      <c r="G62" s="105" t="e">
        <f>IF(ISBLANK(Draw!$C69),"",'1B Skills Total'!#REF!)</f>
        <v>#REF!</v>
      </c>
    </row>
    <row r="63" spans="1:7">
      <c r="A63" s="105">
        <f>IF(ISBLANK(Draw!$C70),"",Draw!B70)</f>
        <v>61</v>
      </c>
      <c r="B63" s="105" t="str">
        <f>IF(ISBLANK(Draw!$C70),"",Draw!C70)</f>
        <v>Isabella</v>
      </c>
      <c r="C63" s="105" t="str">
        <f>IF(ISBLANK(Draw!$C70),"",Draw!D70)</f>
        <v>Sarracino</v>
      </c>
      <c r="D63" s="105" t="str">
        <f>IF(ISBLANK(Draw!$C70),"",Draw!E70)</f>
        <v>New Canaan Y Aquianas</v>
      </c>
      <c r="E63" s="106">
        <f>IF(ISBLANK(Draw!$C70),"",Draw!F70)</f>
        <v>39383</v>
      </c>
      <c r="F63" s="105">
        <f>IF(ISBLANK(Draw!$C70),"",Draw!G70)</f>
        <v>0</v>
      </c>
      <c r="G63" s="105" t="e">
        <f>IF(ISBLANK(Draw!$C70),"",'1B Skills Total'!#REF!)</f>
        <v>#REF!</v>
      </c>
    </row>
    <row r="64" spans="1:7">
      <c r="A64" s="105">
        <f>IF(ISBLANK(Draw!$C71),"",Draw!B71)</f>
        <v>62</v>
      </c>
      <c r="B64" s="105" t="str">
        <f>IF(ISBLANK(Draw!$C71),"",Draw!C71)</f>
        <v>Madelyn</v>
      </c>
      <c r="C64" s="105" t="str">
        <f>IF(ISBLANK(Draw!$C71),"",Draw!D71)</f>
        <v>DiGaudio</v>
      </c>
      <c r="D64" s="105" t="str">
        <f>IF(ISBLANK(Draw!$C71),"",Draw!E71)</f>
        <v>Swimkins Synchro</v>
      </c>
      <c r="E64" s="106">
        <f>IF(ISBLANK(Draw!$C71),"",Draw!F71)</f>
        <v>39963</v>
      </c>
      <c r="F64" s="105">
        <f>IF(ISBLANK(Draw!$C71),"",Draw!G71)</f>
        <v>0</v>
      </c>
      <c r="G64" s="105" t="e">
        <f>IF(ISBLANK(Draw!$C71),"",'1B Skills Total'!#REF!)</f>
        <v>#REF!</v>
      </c>
    </row>
    <row r="65" spans="1:7">
      <c r="A65" s="105">
        <f>IF(ISBLANK(Draw!$C72),"",Draw!B72)</f>
        <v>63</v>
      </c>
      <c r="B65" s="105" t="str">
        <f>IF(ISBLANK(Draw!$C72),"",Draw!C72)</f>
        <v>Yumeng (Melissa)</v>
      </c>
      <c r="C65" s="105" t="str">
        <f>IF(ISBLANK(Draw!$C72),"",Draw!D72)</f>
        <v>Ding</v>
      </c>
      <c r="D65" s="105" t="str">
        <f>IF(ISBLANK(Draw!$C72),"",Draw!E72)</f>
        <v>Houston SynchroStars</v>
      </c>
      <c r="E65" s="106">
        <f>IF(ISBLANK(Draw!$C72),"",Draw!F72)</f>
        <v>39938</v>
      </c>
      <c r="F65" s="105">
        <f>IF(ISBLANK(Draw!$C72),"",Draw!G72)</f>
        <v>0</v>
      </c>
      <c r="G65" s="105" t="e">
        <f>IF(ISBLANK(Draw!$C72),"",'1B Skills Total'!#REF!)</f>
        <v>#REF!</v>
      </c>
    </row>
    <row r="66" spans="1:7">
      <c r="A66" s="105">
        <f>IF(ISBLANK(Draw!$C73),"",Draw!B73)</f>
        <v>64</v>
      </c>
      <c r="B66" s="105" t="str">
        <f>IF(ISBLANK(Draw!$C73),"",Draw!C73)</f>
        <v>Audrina</v>
      </c>
      <c r="C66" s="105" t="str">
        <f>IF(ISBLANK(Draw!$C73),"",Draw!D73)</f>
        <v>Mangiamele</v>
      </c>
      <c r="D66" s="105" t="str">
        <f>IF(ISBLANK(Draw!$C73),"",Draw!E73)</f>
        <v>Arizona Desert Dolphins</v>
      </c>
      <c r="E66" s="106">
        <f>IF(ISBLANK(Draw!$C73),"",Draw!F73)</f>
        <v>39882</v>
      </c>
      <c r="F66" s="105">
        <f>IF(ISBLANK(Draw!$C73),"",Draw!G73)</f>
        <v>0</v>
      </c>
      <c r="G66" s="105" t="e">
        <f>IF(ISBLANK(Draw!$C73),"",'1B Skills Total'!#REF!)</f>
        <v>#REF!</v>
      </c>
    </row>
    <row r="67" spans="1:7">
      <c r="A67" s="105">
        <f>IF(ISBLANK(Draw!$C74),"",Draw!B74)</f>
        <v>65</v>
      </c>
      <c r="B67" s="105" t="str">
        <f>IF(ISBLANK(Draw!$C74),"",Draw!C74)</f>
        <v xml:space="preserve">Marikit </v>
      </c>
      <c r="C67" s="105" t="str">
        <f>IF(ISBLANK(Draw!$C74),"",Draw!D74)</f>
        <v>Flores</v>
      </c>
      <c r="D67" s="105" t="str">
        <f>IF(ISBLANK(Draw!$C74),"",Draw!E74)</f>
        <v>San Francisco Merionettes</v>
      </c>
      <c r="E67" s="106">
        <f>IF(ISBLANK(Draw!$C74),"",Draw!F74)</f>
        <v>39537</v>
      </c>
      <c r="F67" s="105">
        <f>IF(ISBLANK(Draw!$C74),"",Draw!G74)</f>
        <v>0</v>
      </c>
      <c r="G67" s="105" t="e">
        <f>IF(ISBLANK(Draw!$C74),"",'1B Skills Total'!#REF!)</f>
        <v>#REF!</v>
      </c>
    </row>
    <row r="68" spans="1:7">
      <c r="A68" s="105">
        <f>IF(ISBLANK(Draw!$C75),"",Draw!B75)</f>
        <v>66</v>
      </c>
      <c r="B68" s="105" t="str">
        <f>IF(ISBLANK(Draw!$C75),"",Draw!C75)</f>
        <v>Victoria</v>
      </c>
      <c r="C68" s="105" t="str">
        <f>IF(ISBLANK(Draw!$C75),"",Draw!D75)</f>
        <v>Volfson</v>
      </c>
      <c r="D68" s="105" t="str">
        <f>IF(ISBLANK(Draw!$C75),"",Draw!E75)</f>
        <v>Scottsdale Synchro</v>
      </c>
      <c r="E68" s="106">
        <f>IF(ISBLANK(Draw!$C75),"",Draw!F75)</f>
        <v>39200</v>
      </c>
      <c r="F68" s="105">
        <f>IF(ISBLANK(Draw!$C75),"",Draw!G75)</f>
        <v>0</v>
      </c>
      <c r="G68" s="105" t="e">
        <f>IF(ISBLANK(Draw!$C75),"",'1B Skills Total'!#REF!)</f>
        <v>#REF!</v>
      </c>
    </row>
    <row r="69" spans="1:7">
      <c r="A69" s="105">
        <f>IF(ISBLANK(Draw!$C76),"",Draw!B76)</f>
        <v>67</v>
      </c>
      <c r="B69" s="105" t="str">
        <f>IF(ISBLANK(Draw!$C76),"",Draw!C76)</f>
        <v xml:space="preserve">Eloise </v>
      </c>
      <c r="C69" s="105" t="str">
        <f>IF(ISBLANK(Draw!$C76),"",Draw!D76)</f>
        <v>Krigbaum</v>
      </c>
      <c r="D69" s="105" t="str">
        <f>IF(ISBLANK(Draw!$C76),"",Draw!E76)</f>
        <v>San Francisco Merionettes</v>
      </c>
      <c r="E69" s="106">
        <f>IF(ISBLANK(Draw!$C76),"",Draw!F76)</f>
        <v>39675</v>
      </c>
      <c r="F69" s="105">
        <f>IF(ISBLANK(Draw!$C76),"",Draw!G76)</f>
        <v>0</v>
      </c>
      <c r="G69" s="105" t="e">
        <f>IF(ISBLANK(Draw!$C76),"",'1B Skills Total'!#REF!)</f>
        <v>#REF!</v>
      </c>
    </row>
    <row r="70" spans="1:7">
      <c r="A70" s="105">
        <f>IF(ISBLANK(Draw!$C77),"",Draw!B77)</f>
        <v>68</v>
      </c>
      <c r="B70" s="105" t="str">
        <f>IF(ISBLANK(Draw!$C77),"",Draw!C77)</f>
        <v>Abigale</v>
      </c>
      <c r="C70" s="105" t="str">
        <f>IF(ISBLANK(Draw!$C77),"",Draw!D77)</f>
        <v>Ye</v>
      </c>
      <c r="D70" s="105" t="str">
        <f>IF(ISBLANK(Draw!$C77),"",Draw!E77)</f>
        <v>Santa Clara Aquamaids</v>
      </c>
      <c r="E70" s="106">
        <f>IF(ISBLANK(Draw!$C77),"",Draw!F77)</f>
        <v>39771</v>
      </c>
      <c r="F70" s="105">
        <f>IF(ISBLANK(Draw!$C77),"",Draw!G77)</f>
        <v>0</v>
      </c>
      <c r="G70" s="105" t="e">
        <f>IF(ISBLANK(Draw!$C77),"",'1B Skills Total'!#REF!)</f>
        <v>#REF!</v>
      </c>
    </row>
    <row r="71" spans="1:7">
      <c r="A71" s="105">
        <f>IF(ISBLANK(Draw!$C78),"",Draw!B78)</f>
        <v>69</v>
      </c>
      <c r="B71" s="105" t="str">
        <f>IF(ISBLANK(Draw!$C78),"",Draw!C78)</f>
        <v>Olivia</v>
      </c>
      <c r="C71" s="105" t="str">
        <f>IF(ISBLANK(Draw!$C78),"",Draw!D78)</f>
        <v>Zhu</v>
      </c>
      <c r="D71" s="105" t="str">
        <f>IF(ISBLANK(Draw!$C78),"",Draw!E78)</f>
        <v>Santa Clara Aquamaids</v>
      </c>
      <c r="E71" s="106">
        <f>IF(ISBLANK(Draw!$C78),"",Draw!F78)</f>
        <v>39456</v>
      </c>
      <c r="F71" s="105">
        <f>IF(ISBLANK(Draw!$C78),"",Draw!G78)</f>
        <v>0</v>
      </c>
      <c r="G71" s="105" t="e">
        <f>IF(ISBLANK(Draw!$C78),"",'1B Skills Total'!#REF!)</f>
        <v>#REF!</v>
      </c>
    </row>
    <row r="72" spans="1:7">
      <c r="A72" s="105">
        <f>IF(ISBLANK(Draw!$C79),"",Draw!B79)</f>
        <v>70</v>
      </c>
      <c r="B72" s="105" t="str">
        <f>IF(ISBLANK(Draw!$C79),"",Draw!C79)</f>
        <v>Erin</v>
      </c>
      <c r="C72" s="105" t="str">
        <f>IF(ISBLANK(Draw!$C79),"",Draw!D79)</f>
        <v>Maeng</v>
      </c>
      <c r="D72" s="105" t="str">
        <f>IF(ISBLANK(Draw!$C79),"",Draw!E79)</f>
        <v>Walnut Creek Aquanuts</v>
      </c>
      <c r="E72" s="106">
        <f>IF(ISBLANK(Draw!$C79),"",Draw!F79)</f>
        <v>39164</v>
      </c>
      <c r="F72" s="105">
        <f>IF(ISBLANK(Draw!$C79),"",Draw!G79)</f>
        <v>0</v>
      </c>
      <c r="G72" s="105" t="e">
        <f>IF(ISBLANK(Draw!$C79),"",'1B Skills Total'!#REF!)</f>
        <v>#REF!</v>
      </c>
    </row>
    <row r="73" spans="1:7">
      <c r="A73" s="105" t="e">
        <f>IF(ISBLANK(Draw!#REF!),"",Draw!#REF!)</f>
        <v>#REF!</v>
      </c>
      <c r="B73" s="105" t="e">
        <f>IF(ISBLANK(Draw!#REF!),"",Draw!#REF!)</f>
        <v>#REF!</v>
      </c>
      <c r="C73" s="105" t="e">
        <f>IF(ISBLANK(Draw!#REF!),"",Draw!#REF!)</f>
        <v>#REF!</v>
      </c>
      <c r="D73" s="105" t="e">
        <f>IF(ISBLANK(Draw!#REF!),"",Draw!#REF!)</f>
        <v>#REF!</v>
      </c>
      <c r="E73" s="106" t="e">
        <f>IF(ISBLANK(Draw!#REF!),"",Draw!#REF!)</f>
        <v>#REF!</v>
      </c>
      <c r="F73" s="105" t="e">
        <f>IF(ISBLANK(Draw!#REF!),"",Draw!#REF!)</f>
        <v>#REF!</v>
      </c>
      <c r="G73" s="105" t="e">
        <f>IF(ISBLANK(Draw!#REF!),"",'1B Skills Total'!#REF!)</f>
        <v>#REF!</v>
      </c>
    </row>
    <row r="74" spans="1:7">
      <c r="A74" s="105" t="e">
        <f>IF(ISBLANK(Draw!#REF!),"",Draw!#REF!)</f>
        <v>#REF!</v>
      </c>
      <c r="B74" s="105" t="e">
        <f>IF(ISBLANK(Draw!#REF!),"",Draw!#REF!)</f>
        <v>#REF!</v>
      </c>
      <c r="C74" s="105" t="e">
        <f>IF(ISBLANK(Draw!#REF!),"",Draw!#REF!)</f>
        <v>#REF!</v>
      </c>
      <c r="D74" s="105" t="e">
        <f>IF(ISBLANK(Draw!#REF!),"",Draw!#REF!)</f>
        <v>#REF!</v>
      </c>
      <c r="E74" s="106" t="e">
        <f>IF(ISBLANK(Draw!#REF!),"",Draw!#REF!)</f>
        <v>#REF!</v>
      </c>
      <c r="F74" s="105" t="e">
        <f>IF(ISBLANK(Draw!#REF!),"",Draw!#REF!)</f>
        <v>#REF!</v>
      </c>
      <c r="G74" s="105" t="e">
        <f>IF(ISBLANK(Draw!#REF!),"",'1B Skills Total'!#REF!)</f>
        <v>#REF!</v>
      </c>
    </row>
    <row r="75" spans="1:7">
      <c r="A75" s="105" t="e">
        <f>IF(ISBLANK(Draw!#REF!),"",Draw!#REF!)</f>
        <v>#REF!</v>
      </c>
      <c r="B75" s="105" t="e">
        <f>IF(ISBLANK(Draw!#REF!),"",Draw!#REF!)</f>
        <v>#REF!</v>
      </c>
      <c r="C75" s="105" t="e">
        <f>IF(ISBLANK(Draw!#REF!),"",Draw!#REF!)</f>
        <v>#REF!</v>
      </c>
      <c r="D75" s="105" t="e">
        <f>IF(ISBLANK(Draw!#REF!),"",Draw!#REF!)</f>
        <v>#REF!</v>
      </c>
      <c r="E75" s="106" t="e">
        <f>IF(ISBLANK(Draw!#REF!),"",Draw!#REF!)</f>
        <v>#REF!</v>
      </c>
      <c r="F75" s="105" t="e">
        <f>IF(ISBLANK(Draw!#REF!),"",Draw!#REF!)</f>
        <v>#REF!</v>
      </c>
      <c r="G75" s="105" t="e">
        <f>IF(ISBLANK(Draw!#REF!),"",'1B Skills Total'!#REF!)</f>
        <v>#REF!</v>
      </c>
    </row>
    <row r="76" spans="1:7">
      <c r="A76" s="105" t="e">
        <f>IF(ISBLANK(Draw!#REF!),"",Draw!#REF!)</f>
        <v>#REF!</v>
      </c>
      <c r="B76" s="105" t="e">
        <f>IF(ISBLANK(Draw!#REF!),"",Draw!#REF!)</f>
        <v>#REF!</v>
      </c>
      <c r="C76" s="105" t="e">
        <f>IF(ISBLANK(Draw!#REF!),"",Draw!#REF!)</f>
        <v>#REF!</v>
      </c>
      <c r="D76" s="105" t="e">
        <f>IF(ISBLANK(Draw!#REF!),"",Draw!#REF!)</f>
        <v>#REF!</v>
      </c>
      <c r="E76" s="106" t="e">
        <f>IF(ISBLANK(Draw!#REF!),"",Draw!#REF!)</f>
        <v>#REF!</v>
      </c>
      <c r="F76" s="105" t="e">
        <f>IF(ISBLANK(Draw!#REF!),"",Draw!#REF!)</f>
        <v>#REF!</v>
      </c>
      <c r="G76" s="105" t="e">
        <f>IF(ISBLANK(Draw!#REF!),"",'1B Skills Total'!#REF!)</f>
        <v>#REF!</v>
      </c>
    </row>
    <row r="77" spans="1:7">
      <c r="A77" s="105" t="e">
        <f>IF(ISBLANK(Draw!#REF!),"",Draw!#REF!)</f>
        <v>#REF!</v>
      </c>
      <c r="B77" s="105" t="e">
        <f>IF(ISBLANK(Draw!#REF!),"",Draw!#REF!)</f>
        <v>#REF!</v>
      </c>
      <c r="C77" s="105" t="e">
        <f>IF(ISBLANK(Draw!#REF!),"",Draw!#REF!)</f>
        <v>#REF!</v>
      </c>
      <c r="D77" s="105" t="e">
        <f>IF(ISBLANK(Draw!#REF!),"",Draw!#REF!)</f>
        <v>#REF!</v>
      </c>
      <c r="E77" s="106" t="e">
        <f>IF(ISBLANK(Draw!#REF!),"",Draw!#REF!)</f>
        <v>#REF!</v>
      </c>
      <c r="F77" s="105" t="e">
        <f>IF(ISBLANK(Draw!#REF!),"",Draw!#REF!)</f>
        <v>#REF!</v>
      </c>
      <c r="G77" s="105" t="e">
        <f>IF(ISBLANK(Draw!#REF!),"",'1B Skills Total'!#REF!)</f>
        <v>#REF!</v>
      </c>
    </row>
    <row r="78" spans="1:7">
      <c r="A78" s="105" t="e">
        <f>IF(ISBLANK(Draw!#REF!),"",Draw!#REF!)</f>
        <v>#REF!</v>
      </c>
      <c r="B78" s="105" t="e">
        <f>IF(ISBLANK(Draw!#REF!),"",Draw!#REF!)</f>
        <v>#REF!</v>
      </c>
      <c r="C78" s="105" t="e">
        <f>IF(ISBLANK(Draw!#REF!),"",Draw!#REF!)</f>
        <v>#REF!</v>
      </c>
      <c r="D78" s="105" t="e">
        <f>IF(ISBLANK(Draw!#REF!),"",Draw!#REF!)</f>
        <v>#REF!</v>
      </c>
      <c r="E78" s="106" t="e">
        <f>IF(ISBLANK(Draw!#REF!),"",Draw!#REF!)</f>
        <v>#REF!</v>
      </c>
      <c r="F78" s="105" t="e">
        <f>IF(ISBLANK(Draw!#REF!),"",Draw!#REF!)</f>
        <v>#REF!</v>
      </c>
      <c r="G78" s="105" t="e">
        <f>IF(ISBLANK(Draw!#REF!),"",'1B Skills Total'!#REF!)</f>
        <v>#REF!</v>
      </c>
    </row>
    <row r="79" spans="1:7">
      <c r="A79" s="105" t="e">
        <f>IF(ISBLANK(Draw!#REF!),"",Draw!#REF!)</f>
        <v>#REF!</v>
      </c>
      <c r="B79" s="105" t="e">
        <f>IF(ISBLANK(Draw!#REF!),"",Draw!#REF!)</f>
        <v>#REF!</v>
      </c>
      <c r="C79" s="105" t="e">
        <f>IF(ISBLANK(Draw!#REF!),"",Draw!#REF!)</f>
        <v>#REF!</v>
      </c>
      <c r="D79" s="105" t="e">
        <f>IF(ISBLANK(Draw!#REF!),"",Draw!#REF!)</f>
        <v>#REF!</v>
      </c>
      <c r="E79" s="106" t="e">
        <f>IF(ISBLANK(Draw!#REF!),"",Draw!#REF!)</f>
        <v>#REF!</v>
      </c>
      <c r="F79" s="105" t="e">
        <f>IF(ISBLANK(Draw!#REF!),"",Draw!#REF!)</f>
        <v>#REF!</v>
      </c>
      <c r="G79" s="105" t="e">
        <f>IF(ISBLANK(Draw!#REF!),"",'1B Skills Total'!#REF!)</f>
        <v>#REF!</v>
      </c>
    </row>
    <row r="80" spans="1:7">
      <c r="A80" s="105" t="e">
        <f>IF(ISBLANK(Draw!#REF!),"",Draw!#REF!)</f>
        <v>#REF!</v>
      </c>
      <c r="B80" s="105" t="e">
        <f>IF(ISBLANK(Draw!#REF!),"",Draw!#REF!)</f>
        <v>#REF!</v>
      </c>
      <c r="C80" s="105" t="e">
        <f>IF(ISBLANK(Draw!#REF!),"",Draw!#REF!)</f>
        <v>#REF!</v>
      </c>
      <c r="D80" s="105" t="e">
        <f>IF(ISBLANK(Draw!#REF!),"",Draw!#REF!)</f>
        <v>#REF!</v>
      </c>
      <c r="E80" s="106" t="e">
        <f>IF(ISBLANK(Draw!#REF!),"",Draw!#REF!)</f>
        <v>#REF!</v>
      </c>
      <c r="F80" s="105" t="e">
        <f>IF(ISBLANK(Draw!#REF!),"",Draw!#REF!)</f>
        <v>#REF!</v>
      </c>
      <c r="G80" s="105" t="e">
        <f>IF(ISBLANK(Draw!#REF!),"",'1B Skills Total'!#REF!)</f>
        <v>#REF!</v>
      </c>
    </row>
    <row r="81" spans="1:7">
      <c r="A81" s="105" t="e">
        <f>IF(ISBLANK(Draw!#REF!),"",Draw!#REF!)</f>
        <v>#REF!</v>
      </c>
      <c r="B81" s="105" t="e">
        <f>IF(ISBLANK(Draw!#REF!),"",Draw!#REF!)</f>
        <v>#REF!</v>
      </c>
      <c r="C81" s="105" t="e">
        <f>IF(ISBLANK(Draw!#REF!),"",Draw!#REF!)</f>
        <v>#REF!</v>
      </c>
      <c r="D81" s="105" t="e">
        <f>IF(ISBLANK(Draw!#REF!),"",Draw!#REF!)</f>
        <v>#REF!</v>
      </c>
      <c r="E81" s="106" t="e">
        <f>IF(ISBLANK(Draw!#REF!),"",Draw!#REF!)</f>
        <v>#REF!</v>
      </c>
      <c r="F81" s="105" t="e">
        <f>IF(ISBLANK(Draw!#REF!),"",Draw!#REF!)</f>
        <v>#REF!</v>
      </c>
      <c r="G81" s="105" t="e">
        <f>IF(ISBLANK(Draw!#REF!),"",'1B Skills Total'!#REF!)</f>
        <v>#REF!</v>
      </c>
    </row>
    <row r="82" spans="1:7">
      <c r="A82" s="105" t="e">
        <f>IF(ISBLANK(Draw!#REF!),"",Draw!#REF!)</f>
        <v>#REF!</v>
      </c>
      <c r="B82" s="105" t="e">
        <f>IF(ISBLANK(Draw!#REF!),"",Draw!#REF!)</f>
        <v>#REF!</v>
      </c>
      <c r="C82" s="105" t="e">
        <f>IF(ISBLANK(Draw!#REF!),"",Draw!#REF!)</f>
        <v>#REF!</v>
      </c>
      <c r="D82" s="105" t="e">
        <f>IF(ISBLANK(Draw!#REF!),"",Draw!#REF!)</f>
        <v>#REF!</v>
      </c>
      <c r="E82" s="106" t="e">
        <f>IF(ISBLANK(Draw!#REF!),"",Draw!#REF!)</f>
        <v>#REF!</v>
      </c>
      <c r="F82" s="105" t="e">
        <f>IF(ISBLANK(Draw!#REF!),"",Draw!#REF!)</f>
        <v>#REF!</v>
      </c>
      <c r="G82" s="105" t="e">
        <f>IF(ISBLANK(Draw!#REF!),"",'1B Skills Total'!#REF!)</f>
        <v>#REF!</v>
      </c>
    </row>
    <row r="83" spans="1:7">
      <c r="A83" s="105" t="e">
        <f>IF(ISBLANK(Draw!#REF!),"",Draw!#REF!)</f>
        <v>#REF!</v>
      </c>
      <c r="B83" s="105" t="e">
        <f>IF(ISBLANK(Draw!#REF!),"",Draw!#REF!)</f>
        <v>#REF!</v>
      </c>
      <c r="C83" s="105" t="e">
        <f>IF(ISBLANK(Draw!#REF!),"",Draw!#REF!)</f>
        <v>#REF!</v>
      </c>
      <c r="D83" s="105" t="e">
        <f>IF(ISBLANK(Draw!#REF!),"",Draw!#REF!)</f>
        <v>#REF!</v>
      </c>
      <c r="E83" s="106" t="e">
        <f>IF(ISBLANK(Draw!#REF!),"",Draw!#REF!)</f>
        <v>#REF!</v>
      </c>
      <c r="F83" s="105" t="e">
        <f>IF(ISBLANK(Draw!#REF!),"",Draw!#REF!)</f>
        <v>#REF!</v>
      </c>
      <c r="G83" s="105" t="e">
        <f>IF(ISBLANK(Draw!#REF!),"",'1B Skills Total'!#REF!)</f>
        <v>#REF!</v>
      </c>
    </row>
    <row r="84" spans="1:7">
      <c r="A84" s="105" t="e">
        <f>IF(ISBLANK(Draw!#REF!),"",Draw!#REF!)</f>
        <v>#REF!</v>
      </c>
      <c r="B84" s="105" t="e">
        <f>IF(ISBLANK(Draw!#REF!),"",Draw!#REF!)</f>
        <v>#REF!</v>
      </c>
      <c r="C84" s="105" t="e">
        <f>IF(ISBLANK(Draw!#REF!),"",Draw!#REF!)</f>
        <v>#REF!</v>
      </c>
      <c r="D84" s="105" t="e">
        <f>IF(ISBLANK(Draw!#REF!),"",Draw!#REF!)</f>
        <v>#REF!</v>
      </c>
      <c r="E84" s="106" t="e">
        <f>IF(ISBLANK(Draw!#REF!),"",Draw!#REF!)</f>
        <v>#REF!</v>
      </c>
      <c r="F84" s="105" t="e">
        <f>IF(ISBLANK(Draw!#REF!),"",Draw!#REF!)</f>
        <v>#REF!</v>
      </c>
      <c r="G84" s="105" t="e">
        <f>IF(ISBLANK(Draw!#REF!),"",'1B Skills Total'!#REF!)</f>
        <v>#REF!</v>
      </c>
    </row>
    <row r="85" spans="1:7">
      <c r="A85" s="105" t="e">
        <f>IF(ISBLANK(Draw!#REF!),"",Draw!#REF!)</f>
        <v>#REF!</v>
      </c>
      <c r="B85" s="105" t="e">
        <f>IF(ISBLANK(Draw!#REF!),"",Draw!#REF!)</f>
        <v>#REF!</v>
      </c>
      <c r="C85" s="105" t="e">
        <f>IF(ISBLANK(Draw!#REF!),"",Draw!#REF!)</f>
        <v>#REF!</v>
      </c>
      <c r="D85" s="105" t="e">
        <f>IF(ISBLANK(Draw!#REF!),"",Draw!#REF!)</f>
        <v>#REF!</v>
      </c>
      <c r="E85" s="106" t="e">
        <f>IF(ISBLANK(Draw!#REF!),"",Draw!#REF!)</f>
        <v>#REF!</v>
      </c>
      <c r="F85" s="105" t="e">
        <f>IF(ISBLANK(Draw!#REF!),"",Draw!#REF!)</f>
        <v>#REF!</v>
      </c>
      <c r="G85" s="105" t="e">
        <f>IF(ISBLANK(Draw!#REF!),"",'1B Skills Total'!#REF!)</f>
        <v>#REF!</v>
      </c>
    </row>
    <row r="86" spans="1:7">
      <c r="A86" s="105" t="e">
        <f>IF(ISBLANK(Draw!#REF!),"",Draw!#REF!)</f>
        <v>#REF!</v>
      </c>
      <c r="B86" s="105" t="e">
        <f>IF(ISBLANK(Draw!#REF!),"",Draw!#REF!)</f>
        <v>#REF!</v>
      </c>
      <c r="C86" s="105" t="e">
        <f>IF(ISBLANK(Draw!#REF!),"",Draw!#REF!)</f>
        <v>#REF!</v>
      </c>
      <c r="D86" s="105" t="e">
        <f>IF(ISBLANK(Draw!#REF!),"",Draw!#REF!)</f>
        <v>#REF!</v>
      </c>
      <c r="E86" s="106" t="e">
        <f>IF(ISBLANK(Draw!#REF!),"",Draw!#REF!)</f>
        <v>#REF!</v>
      </c>
      <c r="F86" s="105" t="e">
        <f>IF(ISBLANK(Draw!#REF!),"",Draw!#REF!)</f>
        <v>#REF!</v>
      </c>
      <c r="G86" s="105" t="e">
        <f>IF(ISBLANK(Draw!#REF!),"",'1B Skills Total'!#REF!)</f>
        <v>#REF!</v>
      </c>
    </row>
    <row r="87" spans="1:7">
      <c r="A87" s="105" t="e">
        <f>IF(ISBLANK(Draw!#REF!),"",Draw!#REF!)</f>
        <v>#REF!</v>
      </c>
      <c r="B87" s="105" t="e">
        <f>IF(ISBLANK(Draw!#REF!),"",Draw!#REF!)</f>
        <v>#REF!</v>
      </c>
      <c r="C87" s="105" t="e">
        <f>IF(ISBLANK(Draw!#REF!),"",Draw!#REF!)</f>
        <v>#REF!</v>
      </c>
      <c r="D87" s="105" t="e">
        <f>IF(ISBLANK(Draw!#REF!),"",Draw!#REF!)</f>
        <v>#REF!</v>
      </c>
      <c r="E87" s="106" t="e">
        <f>IF(ISBLANK(Draw!#REF!),"",Draw!#REF!)</f>
        <v>#REF!</v>
      </c>
      <c r="F87" s="105" t="e">
        <f>IF(ISBLANK(Draw!#REF!),"",Draw!#REF!)</f>
        <v>#REF!</v>
      </c>
      <c r="G87" s="105" t="e">
        <f>IF(ISBLANK(Draw!#REF!),"",'1B Skills Total'!#REF!)</f>
        <v>#REF!</v>
      </c>
    </row>
    <row r="88" spans="1:7">
      <c r="A88" s="105" t="e">
        <f>IF(ISBLANK(Draw!#REF!),"",Draw!#REF!)</f>
        <v>#REF!</v>
      </c>
      <c r="B88" s="105" t="e">
        <f>IF(ISBLANK(Draw!#REF!),"",Draw!#REF!)</f>
        <v>#REF!</v>
      </c>
      <c r="C88" s="105" t="e">
        <f>IF(ISBLANK(Draw!#REF!),"",Draw!#REF!)</f>
        <v>#REF!</v>
      </c>
      <c r="D88" s="105" t="e">
        <f>IF(ISBLANK(Draw!#REF!),"",Draw!#REF!)</f>
        <v>#REF!</v>
      </c>
      <c r="E88" s="106" t="e">
        <f>IF(ISBLANK(Draw!#REF!),"",Draw!#REF!)</f>
        <v>#REF!</v>
      </c>
      <c r="F88" s="105" t="e">
        <f>IF(ISBLANK(Draw!#REF!),"",Draw!#REF!)</f>
        <v>#REF!</v>
      </c>
      <c r="G88" s="105" t="e">
        <f>IF(ISBLANK(Draw!#REF!),"",'1B Skills Total'!#REF!)</f>
        <v>#REF!</v>
      </c>
    </row>
    <row r="89" spans="1:7">
      <c r="A89" s="105" t="e">
        <f>IF(ISBLANK(Draw!#REF!),"",Draw!#REF!)</f>
        <v>#REF!</v>
      </c>
      <c r="B89" s="105" t="e">
        <f>IF(ISBLANK(Draw!#REF!),"",Draw!#REF!)</f>
        <v>#REF!</v>
      </c>
      <c r="C89" s="105" t="e">
        <f>IF(ISBLANK(Draw!#REF!),"",Draw!#REF!)</f>
        <v>#REF!</v>
      </c>
      <c r="D89" s="105" t="e">
        <f>IF(ISBLANK(Draw!#REF!),"",Draw!#REF!)</f>
        <v>#REF!</v>
      </c>
      <c r="E89" s="106" t="e">
        <f>IF(ISBLANK(Draw!#REF!),"",Draw!#REF!)</f>
        <v>#REF!</v>
      </c>
      <c r="F89" s="105" t="e">
        <f>IF(ISBLANK(Draw!#REF!),"",Draw!#REF!)</f>
        <v>#REF!</v>
      </c>
      <c r="G89" s="105" t="e">
        <f>IF(ISBLANK(Draw!#REF!),"",'1B Skills Total'!#REF!)</f>
        <v>#REF!</v>
      </c>
    </row>
    <row r="90" spans="1:7">
      <c r="A90" s="105" t="e">
        <f>IF(ISBLANK(Draw!#REF!),"",Draw!#REF!)</f>
        <v>#REF!</v>
      </c>
      <c r="B90" s="105" t="e">
        <f>IF(ISBLANK(Draw!#REF!),"",Draw!#REF!)</f>
        <v>#REF!</v>
      </c>
      <c r="C90" s="105" t="e">
        <f>IF(ISBLANK(Draw!#REF!),"",Draw!#REF!)</f>
        <v>#REF!</v>
      </c>
      <c r="D90" s="105" t="e">
        <f>IF(ISBLANK(Draw!#REF!),"",Draw!#REF!)</f>
        <v>#REF!</v>
      </c>
      <c r="E90" s="106" t="e">
        <f>IF(ISBLANK(Draw!#REF!),"",Draw!#REF!)</f>
        <v>#REF!</v>
      </c>
      <c r="F90" s="105" t="e">
        <f>IF(ISBLANK(Draw!#REF!),"",Draw!#REF!)</f>
        <v>#REF!</v>
      </c>
      <c r="G90" s="105" t="e">
        <f>IF(ISBLANK(Draw!#REF!),"",'1B Skills Total'!#REF!)</f>
        <v>#REF!</v>
      </c>
    </row>
    <row r="91" spans="1:7">
      <c r="A91" s="105" t="e">
        <f>IF(ISBLANK(Draw!#REF!),"",Draw!#REF!)</f>
        <v>#REF!</v>
      </c>
      <c r="B91" s="105" t="e">
        <f>IF(ISBLANK(Draw!#REF!),"",Draw!#REF!)</f>
        <v>#REF!</v>
      </c>
      <c r="C91" s="105" t="e">
        <f>IF(ISBLANK(Draw!#REF!),"",Draw!#REF!)</f>
        <v>#REF!</v>
      </c>
      <c r="D91" s="105" t="e">
        <f>IF(ISBLANK(Draw!#REF!),"",Draw!#REF!)</f>
        <v>#REF!</v>
      </c>
      <c r="E91" s="106" t="e">
        <f>IF(ISBLANK(Draw!#REF!),"",Draw!#REF!)</f>
        <v>#REF!</v>
      </c>
      <c r="F91" s="105" t="e">
        <f>IF(ISBLANK(Draw!#REF!),"",Draw!#REF!)</f>
        <v>#REF!</v>
      </c>
      <c r="G91" s="105" t="e">
        <f>IF(ISBLANK(Draw!#REF!),"",'1B Skills Total'!#REF!)</f>
        <v>#REF!</v>
      </c>
    </row>
    <row r="92" spans="1:7">
      <c r="A92" s="105" t="e">
        <f>IF(ISBLANK(Draw!#REF!),"",Draw!#REF!)</f>
        <v>#REF!</v>
      </c>
      <c r="B92" s="105" t="e">
        <f>IF(ISBLANK(Draw!#REF!),"",Draw!#REF!)</f>
        <v>#REF!</v>
      </c>
      <c r="C92" s="105" t="e">
        <f>IF(ISBLANK(Draw!#REF!),"",Draw!#REF!)</f>
        <v>#REF!</v>
      </c>
      <c r="D92" s="105" t="e">
        <f>IF(ISBLANK(Draw!#REF!),"",Draw!#REF!)</f>
        <v>#REF!</v>
      </c>
      <c r="E92" s="106" t="e">
        <f>IF(ISBLANK(Draw!#REF!),"",Draw!#REF!)</f>
        <v>#REF!</v>
      </c>
      <c r="F92" s="105" t="e">
        <f>IF(ISBLANK(Draw!#REF!),"",Draw!#REF!)</f>
        <v>#REF!</v>
      </c>
      <c r="G92" s="105" t="e">
        <f>IF(ISBLANK(Draw!#REF!),"",'1B Skills Total'!#REF!)</f>
        <v>#REF!</v>
      </c>
    </row>
    <row r="93" spans="1:7">
      <c r="A93" s="105" t="e">
        <f>IF(ISBLANK(Draw!#REF!),"",Draw!#REF!)</f>
        <v>#REF!</v>
      </c>
      <c r="B93" s="105" t="e">
        <f>IF(ISBLANK(Draw!#REF!),"",Draw!#REF!)</f>
        <v>#REF!</v>
      </c>
      <c r="C93" s="105" t="e">
        <f>IF(ISBLANK(Draw!#REF!),"",Draw!#REF!)</f>
        <v>#REF!</v>
      </c>
      <c r="D93" s="105" t="e">
        <f>IF(ISBLANK(Draw!#REF!),"",Draw!#REF!)</f>
        <v>#REF!</v>
      </c>
      <c r="E93" s="106" t="e">
        <f>IF(ISBLANK(Draw!#REF!),"",Draw!#REF!)</f>
        <v>#REF!</v>
      </c>
      <c r="F93" s="105" t="e">
        <f>IF(ISBLANK(Draw!#REF!),"",Draw!#REF!)</f>
        <v>#REF!</v>
      </c>
      <c r="G93" s="105" t="e">
        <f>IF(ISBLANK(Draw!#REF!),"",'1B Skills Total'!#REF!)</f>
        <v>#REF!</v>
      </c>
    </row>
    <row r="94" spans="1:7">
      <c r="A94" s="105" t="e">
        <f>IF(ISBLANK(Draw!#REF!),"",Draw!#REF!)</f>
        <v>#REF!</v>
      </c>
      <c r="B94" s="105" t="e">
        <f>IF(ISBLANK(Draw!#REF!),"",Draw!#REF!)</f>
        <v>#REF!</v>
      </c>
      <c r="C94" s="105" t="e">
        <f>IF(ISBLANK(Draw!#REF!),"",Draw!#REF!)</f>
        <v>#REF!</v>
      </c>
      <c r="D94" s="105" t="e">
        <f>IF(ISBLANK(Draw!#REF!),"",Draw!#REF!)</f>
        <v>#REF!</v>
      </c>
      <c r="E94" s="106" t="e">
        <f>IF(ISBLANK(Draw!#REF!),"",Draw!#REF!)</f>
        <v>#REF!</v>
      </c>
      <c r="F94" s="105" t="e">
        <f>IF(ISBLANK(Draw!#REF!),"",Draw!#REF!)</f>
        <v>#REF!</v>
      </c>
      <c r="G94" s="105" t="e">
        <f>IF(ISBLANK(Draw!#REF!),"",'1B Skills Total'!#REF!)</f>
        <v>#REF!</v>
      </c>
    </row>
    <row r="95" spans="1:7">
      <c r="A95" s="105" t="e">
        <f>IF(ISBLANK(Draw!#REF!),"",Draw!#REF!)</f>
        <v>#REF!</v>
      </c>
      <c r="B95" s="105" t="e">
        <f>IF(ISBLANK(Draw!#REF!),"",Draw!#REF!)</f>
        <v>#REF!</v>
      </c>
      <c r="C95" s="105" t="e">
        <f>IF(ISBLANK(Draw!#REF!),"",Draw!#REF!)</f>
        <v>#REF!</v>
      </c>
      <c r="D95" s="105" t="e">
        <f>IF(ISBLANK(Draw!#REF!),"",Draw!#REF!)</f>
        <v>#REF!</v>
      </c>
      <c r="E95" s="106" t="e">
        <f>IF(ISBLANK(Draw!#REF!),"",Draw!#REF!)</f>
        <v>#REF!</v>
      </c>
      <c r="F95" s="105" t="e">
        <f>IF(ISBLANK(Draw!#REF!),"",Draw!#REF!)</f>
        <v>#REF!</v>
      </c>
      <c r="G95" s="105" t="e">
        <f>IF(ISBLANK(Draw!#REF!),"",'1B Skills Total'!#REF!)</f>
        <v>#REF!</v>
      </c>
    </row>
    <row r="96" spans="1:7">
      <c r="A96" s="105" t="e">
        <f>IF(ISBLANK(Draw!#REF!),"",Draw!#REF!)</f>
        <v>#REF!</v>
      </c>
      <c r="B96" s="105" t="e">
        <f>IF(ISBLANK(Draw!#REF!),"",Draw!#REF!)</f>
        <v>#REF!</v>
      </c>
      <c r="C96" s="105" t="e">
        <f>IF(ISBLANK(Draw!#REF!),"",Draw!#REF!)</f>
        <v>#REF!</v>
      </c>
      <c r="D96" s="105" t="e">
        <f>IF(ISBLANK(Draw!#REF!),"",Draw!#REF!)</f>
        <v>#REF!</v>
      </c>
      <c r="E96" s="106" t="e">
        <f>IF(ISBLANK(Draw!#REF!),"",Draw!#REF!)</f>
        <v>#REF!</v>
      </c>
      <c r="F96" s="105" t="e">
        <f>IF(ISBLANK(Draw!#REF!),"",Draw!#REF!)</f>
        <v>#REF!</v>
      </c>
      <c r="G96" s="105" t="e">
        <f>IF(ISBLANK(Draw!#REF!),"",'1B Skills Total'!#REF!)</f>
        <v>#REF!</v>
      </c>
    </row>
    <row r="97" spans="1:7">
      <c r="A97" s="105" t="e">
        <f>IF(ISBLANK(Draw!#REF!),"",Draw!#REF!)</f>
        <v>#REF!</v>
      </c>
      <c r="B97" s="105" t="e">
        <f>IF(ISBLANK(Draw!#REF!),"",Draw!#REF!)</f>
        <v>#REF!</v>
      </c>
      <c r="C97" s="105" t="e">
        <f>IF(ISBLANK(Draw!#REF!),"",Draw!#REF!)</f>
        <v>#REF!</v>
      </c>
      <c r="D97" s="105" t="e">
        <f>IF(ISBLANK(Draw!#REF!),"",Draw!#REF!)</f>
        <v>#REF!</v>
      </c>
      <c r="E97" s="106" t="e">
        <f>IF(ISBLANK(Draw!#REF!),"",Draw!#REF!)</f>
        <v>#REF!</v>
      </c>
      <c r="F97" s="105" t="e">
        <f>IF(ISBLANK(Draw!#REF!),"",Draw!#REF!)</f>
        <v>#REF!</v>
      </c>
      <c r="G97" s="105" t="e">
        <f>IF(ISBLANK(Draw!#REF!),"",'1B Skills Total'!#REF!)</f>
        <v>#REF!</v>
      </c>
    </row>
    <row r="98" spans="1:7">
      <c r="A98" s="105" t="e">
        <f>IF(ISBLANK(Draw!#REF!),"",Draw!#REF!)</f>
        <v>#REF!</v>
      </c>
      <c r="B98" s="105" t="e">
        <f>IF(ISBLANK(Draw!#REF!),"",Draw!#REF!)</f>
        <v>#REF!</v>
      </c>
      <c r="C98" s="105" t="e">
        <f>IF(ISBLANK(Draw!#REF!),"",Draw!#REF!)</f>
        <v>#REF!</v>
      </c>
      <c r="D98" s="105" t="e">
        <f>IF(ISBLANK(Draw!#REF!),"",Draw!#REF!)</f>
        <v>#REF!</v>
      </c>
      <c r="E98" s="106" t="e">
        <f>IF(ISBLANK(Draw!#REF!),"",Draw!#REF!)</f>
        <v>#REF!</v>
      </c>
      <c r="F98" s="105" t="e">
        <f>IF(ISBLANK(Draw!#REF!),"",Draw!#REF!)</f>
        <v>#REF!</v>
      </c>
      <c r="G98" s="105" t="e">
        <f>IF(ISBLANK(Draw!#REF!),"",'1B Skills Total'!#REF!)</f>
        <v>#REF!</v>
      </c>
    </row>
    <row r="99" spans="1:7">
      <c r="A99" s="105" t="e">
        <f>IF(ISBLANK(Draw!#REF!),"",Draw!#REF!)</f>
        <v>#REF!</v>
      </c>
      <c r="B99" s="105" t="e">
        <f>IF(ISBLANK(Draw!#REF!),"",Draw!#REF!)</f>
        <v>#REF!</v>
      </c>
      <c r="C99" s="105" t="e">
        <f>IF(ISBLANK(Draw!#REF!),"",Draw!#REF!)</f>
        <v>#REF!</v>
      </c>
      <c r="D99" s="105" t="e">
        <f>IF(ISBLANK(Draw!#REF!),"",Draw!#REF!)</f>
        <v>#REF!</v>
      </c>
      <c r="E99" s="106" t="e">
        <f>IF(ISBLANK(Draw!#REF!),"",Draw!#REF!)</f>
        <v>#REF!</v>
      </c>
      <c r="F99" s="105" t="e">
        <f>IF(ISBLANK(Draw!#REF!),"",Draw!#REF!)</f>
        <v>#REF!</v>
      </c>
      <c r="G99" s="105" t="e">
        <f>IF(ISBLANK(Draw!#REF!),"",'1B Skills Total'!#REF!)</f>
        <v>#REF!</v>
      </c>
    </row>
    <row r="100" spans="1:7">
      <c r="A100" s="105" t="e">
        <f>IF(ISBLANK(Draw!#REF!),"",Draw!#REF!)</f>
        <v>#REF!</v>
      </c>
      <c r="B100" s="105" t="e">
        <f>IF(ISBLANK(Draw!#REF!),"",Draw!#REF!)</f>
        <v>#REF!</v>
      </c>
      <c r="C100" s="105" t="e">
        <f>IF(ISBLANK(Draw!#REF!),"",Draw!#REF!)</f>
        <v>#REF!</v>
      </c>
      <c r="D100" s="105" t="e">
        <f>IF(ISBLANK(Draw!#REF!),"",Draw!#REF!)</f>
        <v>#REF!</v>
      </c>
      <c r="E100" s="106" t="e">
        <f>IF(ISBLANK(Draw!#REF!),"",Draw!#REF!)</f>
        <v>#REF!</v>
      </c>
      <c r="F100" s="105" t="e">
        <f>IF(ISBLANK(Draw!#REF!),"",Draw!#REF!)</f>
        <v>#REF!</v>
      </c>
      <c r="G100" s="105" t="e">
        <f>IF(ISBLANK(Draw!#REF!),"",'1B Skills Total'!#REF!)</f>
        <v>#REF!</v>
      </c>
    </row>
    <row r="101" spans="1:7">
      <c r="A101" s="105" t="e">
        <f>IF(ISBLANK(Draw!#REF!),"",Draw!#REF!)</f>
        <v>#REF!</v>
      </c>
      <c r="B101" s="105" t="e">
        <f>IF(ISBLANK(Draw!#REF!),"",Draw!#REF!)</f>
        <v>#REF!</v>
      </c>
      <c r="C101" s="105" t="e">
        <f>IF(ISBLANK(Draw!#REF!),"",Draw!#REF!)</f>
        <v>#REF!</v>
      </c>
      <c r="D101" s="105" t="e">
        <f>IF(ISBLANK(Draw!#REF!),"",Draw!#REF!)</f>
        <v>#REF!</v>
      </c>
      <c r="E101" s="106" t="e">
        <f>IF(ISBLANK(Draw!#REF!),"",Draw!#REF!)</f>
        <v>#REF!</v>
      </c>
      <c r="F101" s="105" t="e">
        <f>IF(ISBLANK(Draw!#REF!),"",Draw!#REF!)</f>
        <v>#REF!</v>
      </c>
      <c r="G101" s="105" t="e">
        <f>IF(ISBLANK(Draw!#REF!),"",'1B Skills Total'!#REF!)</f>
        <v>#REF!</v>
      </c>
    </row>
  </sheetData>
  <sheetProtection algorithmName="SHA-512" hashValue="6g91cL5wMMU6a/8OGd5wFhlXJrxQS8UCwM/gQn3kZ7mtBu0n9V8zF3VaRCl0u1PhuFfgbd86dJt3Efpm9fTFsg==" saltValue="cJcDXcP5q1xG79Yfa44Cvw==" spinCount="100000" sheet="1" objects="1" scenarios="1"/>
  <conditionalFormatting sqref="A2:G101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67"/>
  <sheetViews>
    <sheetView workbookViewId="0">
      <pane ySplit="10" topLeftCell="A11" activePane="bottomLeft" state="frozen"/>
      <selection pane="bottomLeft"/>
    </sheetView>
  </sheetViews>
  <sheetFormatPr defaultRowHeight="12.75"/>
  <cols>
    <col min="1" max="1" width="10.7109375" style="154" customWidth="1"/>
    <col min="2" max="2" width="17.5703125" style="154" customWidth="1"/>
    <col min="3" max="3" width="19.5703125" style="154" customWidth="1"/>
    <col min="4" max="4" width="22.85546875" style="154" customWidth="1"/>
    <col min="11" max="11" width="12" customWidth="1"/>
  </cols>
  <sheetData>
    <row r="1" spans="1:12" ht="34.5" customHeight="1">
      <c r="A1"/>
      <c r="B1"/>
      <c r="C1" s="246" t="s">
        <v>196</v>
      </c>
      <c r="D1" s="246"/>
      <c r="E1" s="246"/>
      <c r="F1" s="246"/>
      <c r="G1" s="1"/>
      <c r="H1" s="42"/>
      <c r="I1" s="1"/>
      <c r="J1" s="1"/>
    </row>
    <row r="2" spans="1:12" ht="22.5" customHeight="1">
      <c r="A2"/>
      <c r="B2"/>
      <c r="C2" s="247" t="s">
        <v>197</v>
      </c>
      <c r="D2" s="247"/>
      <c r="E2" s="247"/>
      <c r="F2" s="247"/>
      <c r="G2" s="1"/>
      <c r="H2" s="42"/>
      <c r="I2" s="1"/>
      <c r="J2" s="1"/>
    </row>
    <row r="3" spans="1:12" ht="18.7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</row>
    <row r="4" spans="1:12" ht="15">
      <c r="F4" s="162" t="s">
        <v>175</v>
      </c>
      <c r="K4" s="154"/>
      <c r="L4" s="155"/>
    </row>
    <row r="5" spans="1:12" ht="15">
      <c r="D5" s="159" t="s">
        <v>176</v>
      </c>
      <c r="E5" t="s">
        <v>162</v>
      </c>
      <c r="F5" s="160">
        <v>2.2000000000000002</v>
      </c>
      <c r="G5" s="154"/>
      <c r="H5" s="154"/>
      <c r="I5" s="154"/>
      <c r="J5" s="154"/>
      <c r="K5" s="154"/>
      <c r="L5" s="155"/>
    </row>
    <row r="6" spans="1:12" ht="15">
      <c r="D6" s="159" t="s">
        <v>177</v>
      </c>
      <c r="E6" t="s">
        <v>163</v>
      </c>
      <c r="F6" s="160">
        <v>3.1</v>
      </c>
      <c r="G6" s="154"/>
      <c r="H6" s="154"/>
      <c r="I6" s="154"/>
      <c r="J6" s="154"/>
      <c r="K6" s="154"/>
      <c r="L6" s="155"/>
    </row>
    <row r="7" spans="1:12" ht="15">
      <c r="D7" s="159" t="s">
        <v>178</v>
      </c>
      <c r="E7" t="s">
        <v>164</v>
      </c>
      <c r="F7" s="160">
        <v>2.8</v>
      </c>
      <c r="G7" s="154"/>
      <c r="H7" s="154"/>
      <c r="I7" s="154"/>
      <c r="J7" s="154"/>
      <c r="K7" s="154"/>
      <c r="L7" s="155"/>
    </row>
    <row r="8" spans="1:12" ht="15">
      <c r="D8" s="159" t="s">
        <v>179</v>
      </c>
      <c r="E8" t="s">
        <v>165</v>
      </c>
      <c r="F8" s="160">
        <v>2.1</v>
      </c>
      <c r="G8" s="154"/>
      <c r="H8" s="154"/>
      <c r="I8" s="154"/>
      <c r="J8" s="154"/>
      <c r="K8" s="154"/>
      <c r="L8" s="155"/>
    </row>
    <row r="10" spans="1:12" ht="15.75" thickBot="1">
      <c r="A10" s="156" t="s">
        <v>174</v>
      </c>
      <c r="B10" s="156" t="s">
        <v>0</v>
      </c>
      <c r="C10" s="156" t="s">
        <v>1</v>
      </c>
      <c r="D10" s="156" t="s">
        <v>166</v>
      </c>
      <c r="E10" s="156" t="s">
        <v>167</v>
      </c>
      <c r="F10" s="156" t="s">
        <v>168</v>
      </c>
      <c r="G10" s="156" t="s">
        <v>169</v>
      </c>
      <c r="H10" s="156" t="s">
        <v>170</v>
      </c>
      <c r="I10" s="156" t="s">
        <v>173</v>
      </c>
      <c r="J10" s="156" t="s">
        <v>171</v>
      </c>
      <c r="K10" s="156" t="s">
        <v>172</v>
      </c>
    </row>
    <row r="11" spans="1:12" ht="12.75" customHeight="1">
      <c r="A11" s="158" t="s">
        <v>25</v>
      </c>
      <c r="B11" s="158" t="s">
        <v>88</v>
      </c>
      <c r="C11" s="158" t="s">
        <v>89</v>
      </c>
      <c r="D11" s="158" t="s">
        <v>202</v>
      </c>
      <c r="E11" s="205"/>
      <c r="F11" s="205"/>
      <c r="G11" s="205"/>
      <c r="H11" s="205"/>
      <c r="I11" s="205"/>
      <c r="J11" s="205"/>
      <c r="K11" s="205"/>
    </row>
    <row r="12" spans="1:12">
      <c r="D12" t="s">
        <v>180</v>
      </c>
      <c r="E12" s="174">
        <v>5</v>
      </c>
      <c r="F12" s="174">
        <v>5.2</v>
      </c>
      <c r="G12" s="174">
        <v>5</v>
      </c>
      <c r="H12" s="174">
        <v>5.0999999999999996</v>
      </c>
      <c r="I12" s="174">
        <v>5.0999999999999996</v>
      </c>
      <c r="J12" s="204">
        <v>5.0666666666666664</v>
      </c>
      <c r="K12" s="251">
        <v>51.496732026143789</v>
      </c>
    </row>
    <row r="13" spans="1:12">
      <c r="D13" t="s">
        <v>181</v>
      </c>
      <c r="E13" s="174">
        <v>5.4</v>
      </c>
      <c r="F13" s="174">
        <v>5.3</v>
      </c>
      <c r="G13" s="174">
        <v>5.5</v>
      </c>
      <c r="H13" s="174">
        <v>5.6</v>
      </c>
      <c r="I13" s="174">
        <v>5.3</v>
      </c>
      <c r="J13" s="204">
        <v>5.3999999999999995</v>
      </c>
      <c r="K13" s="252"/>
    </row>
    <row r="14" spans="1:12">
      <c r="D14" t="s">
        <v>182</v>
      </c>
      <c r="E14" s="174">
        <v>5.0999999999999996</v>
      </c>
      <c r="F14" s="174">
        <v>5</v>
      </c>
      <c r="G14" s="174">
        <v>5.2</v>
      </c>
      <c r="H14" s="174">
        <v>5.3</v>
      </c>
      <c r="I14" s="174">
        <v>5</v>
      </c>
      <c r="J14" s="204">
        <v>5.1000000000000005</v>
      </c>
      <c r="K14" s="252"/>
    </row>
    <row r="15" spans="1:12">
      <c r="D15" t="s">
        <v>183</v>
      </c>
      <c r="E15" s="174">
        <v>4.9000000000000004</v>
      </c>
      <c r="F15" s="174">
        <v>4.9000000000000004</v>
      </c>
      <c r="G15" s="174">
        <v>4.9000000000000004</v>
      </c>
      <c r="H15" s="174">
        <v>5</v>
      </c>
      <c r="I15" s="174">
        <v>5.2</v>
      </c>
      <c r="J15" s="204">
        <v>4.9333333333333345</v>
      </c>
      <c r="K15" s="253"/>
    </row>
    <row r="16" spans="1:12" ht="15.75" customHeight="1">
      <c r="A16" s="158">
        <v>1</v>
      </c>
      <c r="B16" s="158" t="s">
        <v>27</v>
      </c>
      <c r="C16" s="158" t="s">
        <v>57</v>
      </c>
      <c r="D16" s="158" t="s">
        <v>203</v>
      </c>
      <c r="E16" s="205"/>
      <c r="F16" s="205"/>
      <c r="G16" s="205"/>
      <c r="H16" s="205"/>
      <c r="I16" s="205"/>
      <c r="J16" s="205"/>
      <c r="K16" s="205"/>
    </row>
    <row r="17" spans="1:11">
      <c r="D17" t="s">
        <v>180</v>
      </c>
      <c r="E17" s="174">
        <v>6.4</v>
      </c>
      <c r="F17" s="174">
        <v>6.5</v>
      </c>
      <c r="G17" s="174">
        <v>6.2</v>
      </c>
      <c r="H17" s="174">
        <v>6.4</v>
      </c>
      <c r="I17" s="174">
        <v>5.4</v>
      </c>
      <c r="J17" s="204">
        <v>6.333333333333333</v>
      </c>
      <c r="K17" s="251">
        <v>65.271241830065335</v>
      </c>
    </row>
    <row r="18" spans="1:11">
      <c r="D18" t="s">
        <v>181</v>
      </c>
      <c r="E18" s="174">
        <v>6.6</v>
      </c>
      <c r="F18" s="174">
        <v>6.7</v>
      </c>
      <c r="G18" s="174">
        <v>7.3</v>
      </c>
      <c r="H18" s="174">
        <v>6.8</v>
      </c>
      <c r="I18" s="174">
        <v>5.8</v>
      </c>
      <c r="J18" s="204">
        <v>6.7</v>
      </c>
      <c r="K18" s="252"/>
    </row>
    <row r="19" spans="1:11">
      <c r="D19" t="s">
        <v>182</v>
      </c>
      <c r="E19" s="174">
        <v>6.4</v>
      </c>
      <c r="F19" s="174">
        <v>6.3</v>
      </c>
      <c r="G19" s="174">
        <v>6.6</v>
      </c>
      <c r="H19" s="174">
        <v>6.8</v>
      </c>
      <c r="I19" s="174">
        <v>6</v>
      </c>
      <c r="J19" s="204">
        <v>6.4333333333333309</v>
      </c>
      <c r="K19" s="252"/>
    </row>
    <row r="20" spans="1:11">
      <c r="D20" t="s">
        <v>183</v>
      </c>
      <c r="E20" s="174">
        <v>6.5</v>
      </c>
      <c r="F20" s="174">
        <v>6.7</v>
      </c>
      <c r="G20" s="174">
        <v>6.6</v>
      </c>
      <c r="H20" s="174">
        <v>7</v>
      </c>
      <c r="I20" s="174">
        <v>6.2</v>
      </c>
      <c r="J20" s="204">
        <v>6.6000000000000005</v>
      </c>
      <c r="K20" s="253"/>
    </row>
    <row r="21" spans="1:11" ht="15.75" customHeight="1">
      <c r="A21" s="158">
        <v>2</v>
      </c>
      <c r="B21" s="158" t="s">
        <v>28</v>
      </c>
      <c r="C21" s="158" t="s">
        <v>58</v>
      </c>
      <c r="D21" s="158" t="s">
        <v>204</v>
      </c>
      <c r="E21" s="205"/>
      <c r="F21" s="205"/>
      <c r="G21" s="205"/>
      <c r="H21" s="205"/>
      <c r="I21" s="205"/>
      <c r="J21" s="205"/>
      <c r="K21" s="205"/>
    </row>
    <row r="22" spans="1:11">
      <c r="D22" t="s">
        <v>180</v>
      </c>
      <c r="E22" s="174">
        <v>5.3</v>
      </c>
      <c r="F22" s="174">
        <v>6.2</v>
      </c>
      <c r="G22" s="174">
        <v>5.8</v>
      </c>
      <c r="H22" s="174">
        <v>6</v>
      </c>
      <c r="I22" s="174">
        <v>5.6</v>
      </c>
      <c r="J22" s="204">
        <v>5.8</v>
      </c>
      <c r="K22" s="251">
        <v>58.62745098039214</v>
      </c>
    </row>
    <row r="23" spans="1:11">
      <c r="D23" t="s">
        <v>181</v>
      </c>
      <c r="E23" s="174">
        <v>6.2</v>
      </c>
      <c r="F23" s="174">
        <v>6.2</v>
      </c>
      <c r="G23" s="174">
        <v>5.8</v>
      </c>
      <c r="H23" s="174">
        <v>6.3</v>
      </c>
      <c r="I23" s="174">
        <v>5.3</v>
      </c>
      <c r="J23" s="204">
        <v>6.0666666666666664</v>
      </c>
      <c r="K23" s="252"/>
    </row>
    <row r="24" spans="1:11">
      <c r="D24" t="s">
        <v>182</v>
      </c>
      <c r="E24" s="174">
        <v>5.5</v>
      </c>
      <c r="F24" s="174">
        <v>5.6</v>
      </c>
      <c r="G24" s="174">
        <v>5.8</v>
      </c>
      <c r="H24" s="174">
        <v>6.3</v>
      </c>
      <c r="I24" s="174">
        <v>5.2</v>
      </c>
      <c r="J24" s="204">
        <v>5.6333333333333329</v>
      </c>
      <c r="K24" s="252"/>
    </row>
    <row r="25" spans="1:11">
      <c r="D25" t="s">
        <v>183</v>
      </c>
      <c r="E25" s="174">
        <v>5.4</v>
      </c>
      <c r="F25" s="174">
        <v>6.2</v>
      </c>
      <c r="G25" s="174">
        <v>5.5</v>
      </c>
      <c r="H25" s="174">
        <v>6.2</v>
      </c>
      <c r="I25" s="174">
        <v>6.1</v>
      </c>
      <c r="J25" s="204">
        <v>5.9333333333333327</v>
      </c>
      <c r="K25" s="253"/>
    </row>
    <row r="26" spans="1:11" ht="15.75" customHeight="1">
      <c r="A26" s="158">
        <v>3</v>
      </c>
      <c r="B26" s="158" t="s">
        <v>29</v>
      </c>
      <c r="C26" s="158" t="s">
        <v>59</v>
      </c>
      <c r="D26" s="158" t="s">
        <v>205</v>
      </c>
      <c r="E26" s="205"/>
      <c r="F26" s="205"/>
      <c r="G26" s="205"/>
      <c r="H26" s="205"/>
      <c r="I26" s="205"/>
      <c r="J26" s="205"/>
      <c r="K26" s="205"/>
    </row>
    <row r="27" spans="1:11">
      <c r="D27" t="s">
        <v>180</v>
      </c>
      <c r="E27" s="174">
        <v>5.9</v>
      </c>
      <c r="F27" s="174">
        <v>5.6</v>
      </c>
      <c r="G27" s="174">
        <v>5.2</v>
      </c>
      <c r="H27" s="174">
        <v>5.9</v>
      </c>
      <c r="I27" s="174">
        <v>5</v>
      </c>
      <c r="J27" s="204">
        <v>5.5666666666666673</v>
      </c>
      <c r="K27" s="251">
        <v>55.490196078431367</v>
      </c>
    </row>
    <row r="28" spans="1:11">
      <c r="D28" t="s">
        <v>181</v>
      </c>
      <c r="E28" s="174">
        <v>6.3</v>
      </c>
      <c r="F28" s="174">
        <v>5.8</v>
      </c>
      <c r="G28" s="174">
        <v>5.2</v>
      </c>
      <c r="H28" s="174">
        <v>6</v>
      </c>
      <c r="I28" s="174">
        <v>5.0999999999999996</v>
      </c>
      <c r="J28" s="204">
        <v>5.666666666666667</v>
      </c>
      <c r="K28" s="252"/>
    </row>
    <row r="29" spans="1:11">
      <c r="D29" t="s">
        <v>182</v>
      </c>
      <c r="E29" s="174">
        <v>5.6</v>
      </c>
      <c r="F29" s="174">
        <v>5.4</v>
      </c>
      <c r="G29" s="174">
        <v>5.4</v>
      </c>
      <c r="H29" s="174">
        <v>6.1</v>
      </c>
      <c r="I29" s="174">
        <v>5.3</v>
      </c>
      <c r="J29" s="204">
        <v>5.4666666666666677</v>
      </c>
      <c r="K29" s="252"/>
    </row>
    <row r="30" spans="1:11">
      <c r="D30" t="s">
        <v>183</v>
      </c>
      <c r="E30" s="174">
        <v>6</v>
      </c>
      <c r="F30" s="174">
        <v>5.3</v>
      </c>
      <c r="G30" s="174">
        <v>5.0999999999999996</v>
      </c>
      <c r="H30" s="174">
        <v>6</v>
      </c>
      <c r="I30" s="174">
        <v>5</v>
      </c>
      <c r="J30" s="204">
        <v>5.4666666666666659</v>
      </c>
      <c r="K30" s="253"/>
    </row>
    <row r="31" spans="1:11" ht="15.75" customHeight="1">
      <c r="A31" s="158">
        <v>4</v>
      </c>
      <c r="B31" s="158" t="s">
        <v>30</v>
      </c>
      <c r="C31" s="158" t="s">
        <v>60</v>
      </c>
      <c r="D31" s="158" t="s">
        <v>206</v>
      </c>
      <c r="E31" s="205"/>
      <c r="F31" s="205"/>
      <c r="G31" s="205"/>
      <c r="H31" s="205"/>
      <c r="I31" s="205"/>
      <c r="J31" s="205"/>
      <c r="K31" s="205"/>
    </row>
    <row r="32" spans="1:11">
      <c r="D32" t="s">
        <v>180</v>
      </c>
      <c r="E32" s="174">
        <v>6.4</v>
      </c>
      <c r="F32" s="174">
        <v>6.6</v>
      </c>
      <c r="G32" s="174">
        <v>6.2</v>
      </c>
      <c r="H32" s="174">
        <v>6.6</v>
      </c>
      <c r="I32" s="174">
        <v>6.4</v>
      </c>
      <c r="J32" s="204">
        <v>6.466666666666665</v>
      </c>
      <c r="K32" s="251">
        <v>63.091503267973856</v>
      </c>
    </row>
    <row r="33" spans="1:11">
      <c r="D33" t="s">
        <v>181</v>
      </c>
      <c r="E33" s="174">
        <v>6.5</v>
      </c>
      <c r="F33" s="174">
        <v>6.3</v>
      </c>
      <c r="G33" s="174">
        <v>6.4</v>
      </c>
      <c r="H33" s="174">
        <v>6.5</v>
      </c>
      <c r="I33" s="174">
        <v>6</v>
      </c>
      <c r="J33" s="204">
        <v>6.4000000000000012</v>
      </c>
      <c r="K33" s="252"/>
    </row>
    <row r="34" spans="1:11">
      <c r="D34" t="s">
        <v>182</v>
      </c>
      <c r="E34" s="174">
        <v>5.7</v>
      </c>
      <c r="F34" s="174">
        <v>6.2</v>
      </c>
      <c r="G34" s="174">
        <v>6.3</v>
      </c>
      <c r="H34" s="174">
        <v>6.5</v>
      </c>
      <c r="I34" s="174">
        <v>6</v>
      </c>
      <c r="J34" s="204">
        <v>6.166666666666667</v>
      </c>
      <c r="K34" s="252"/>
    </row>
    <row r="35" spans="1:11">
      <c r="D35" t="s">
        <v>183</v>
      </c>
      <c r="E35" s="174">
        <v>6.1</v>
      </c>
      <c r="F35" s="174">
        <v>5.8</v>
      </c>
      <c r="G35" s="174">
        <v>6.2</v>
      </c>
      <c r="H35" s="174">
        <v>6.6</v>
      </c>
      <c r="I35" s="174">
        <v>6.3</v>
      </c>
      <c r="J35" s="204">
        <v>6.1999999999999993</v>
      </c>
      <c r="K35" s="253"/>
    </row>
    <row r="36" spans="1:11" ht="15.75" customHeight="1">
      <c r="A36" s="158">
        <v>5</v>
      </c>
      <c r="B36" s="158" t="s">
        <v>31</v>
      </c>
      <c r="C36" s="158" t="s">
        <v>61</v>
      </c>
      <c r="D36" s="158" t="s">
        <v>203</v>
      </c>
      <c r="E36" s="205"/>
      <c r="F36" s="205"/>
      <c r="G36" s="205"/>
      <c r="H36" s="205"/>
      <c r="I36" s="205"/>
      <c r="J36" s="205"/>
      <c r="K36" s="205"/>
    </row>
    <row r="37" spans="1:11">
      <c r="D37" t="s">
        <v>180</v>
      </c>
      <c r="E37" s="174">
        <v>6.6</v>
      </c>
      <c r="F37" s="174">
        <v>6.5</v>
      </c>
      <c r="G37" s="174">
        <v>6.4</v>
      </c>
      <c r="H37" s="174">
        <v>6.8</v>
      </c>
      <c r="I37" s="174">
        <v>5.6</v>
      </c>
      <c r="J37" s="204">
        <v>6.5</v>
      </c>
      <c r="K37" s="251">
        <v>65.166666666666657</v>
      </c>
    </row>
    <row r="38" spans="1:11">
      <c r="D38" t="s">
        <v>181</v>
      </c>
      <c r="E38" s="174">
        <v>6.8</v>
      </c>
      <c r="F38" s="174">
        <v>6.8</v>
      </c>
      <c r="G38" s="174">
        <v>7</v>
      </c>
      <c r="H38" s="174">
        <v>6.9</v>
      </c>
      <c r="I38" s="174">
        <v>5.8</v>
      </c>
      <c r="J38" s="204">
        <v>6.8333333333333321</v>
      </c>
      <c r="K38" s="252"/>
    </row>
    <row r="39" spans="1:11">
      <c r="D39" t="s">
        <v>182</v>
      </c>
      <c r="E39" s="174">
        <v>6.5</v>
      </c>
      <c r="F39" s="174">
        <v>6</v>
      </c>
      <c r="G39" s="174">
        <v>6</v>
      </c>
      <c r="H39" s="174">
        <v>6.7</v>
      </c>
      <c r="I39" s="174">
        <v>5.7</v>
      </c>
      <c r="J39" s="204">
        <v>6.166666666666667</v>
      </c>
      <c r="K39" s="252"/>
    </row>
    <row r="40" spans="1:11">
      <c r="D40" t="s">
        <v>183</v>
      </c>
      <c r="E40" s="174">
        <v>6.6</v>
      </c>
      <c r="F40" s="174">
        <v>6.5</v>
      </c>
      <c r="G40" s="174">
        <v>6.5</v>
      </c>
      <c r="H40" s="174">
        <v>7.1</v>
      </c>
      <c r="I40" s="174">
        <v>6.4</v>
      </c>
      <c r="J40" s="204">
        <v>6.5333333333333341</v>
      </c>
      <c r="K40" s="253"/>
    </row>
    <row r="41" spans="1:11" ht="15.75" customHeight="1">
      <c r="A41" s="158">
        <v>6</v>
      </c>
      <c r="B41" s="158" t="s">
        <v>32</v>
      </c>
      <c r="C41" s="158" t="s">
        <v>62</v>
      </c>
      <c r="D41" s="158" t="s">
        <v>206</v>
      </c>
      <c r="E41" s="205"/>
      <c r="F41" s="205"/>
      <c r="G41" s="205"/>
      <c r="H41" s="205"/>
      <c r="I41" s="205"/>
      <c r="J41" s="205"/>
      <c r="K41" s="205"/>
    </row>
    <row r="42" spans="1:11">
      <c r="D42" t="s">
        <v>180</v>
      </c>
      <c r="E42" s="174">
        <v>6.6</v>
      </c>
      <c r="F42" s="174">
        <v>6.8</v>
      </c>
      <c r="G42" s="174">
        <v>6.6</v>
      </c>
      <c r="H42" s="174">
        <v>6.9</v>
      </c>
      <c r="I42" s="174">
        <v>6.2</v>
      </c>
      <c r="J42" s="204">
        <v>6.6666666666666679</v>
      </c>
      <c r="K42" s="251">
        <v>64.689542483660119</v>
      </c>
    </row>
    <row r="43" spans="1:11">
      <c r="D43" t="s">
        <v>181</v>
      </c>
      <c r="E43" s="174">
        <v>6.4</v>
      </c>
      <c r="F43" s="174">
        <v>6.7</v>
      </c>
      <c r="G43" s="174">
        <v>6.8</v>
      </c>
      <c r="H43" s="174">
        <v>6.8</v>
      </c>
      <c r="I43" s="174">
        <v>6</v>
      </c>
      <c r="J43" s="204">
        <v>6.6333333333333337</v>
      </c>
      <c r="K43" s="252"/>
    </row>
    <row r="44" spans="1:11">
      <c r="D44" t="s">
        <v>182</v>
      </c>
      <c r="E44" s="174">
        <v>6.1</v>
      </c>
      <c r="F44" s="174">
        <v>6.1</v>
      </c>
      <c r="G44" s="174">
        <v>6.2</v>
      </c>
      <c r="H44" s="174">
        <v>6.6</v>
      </c>
      <c r="I44" s="174">
        <v>6.1</v>
      </c>
      <c r="J44" s="204">
        <v>6.1333333333333329</v>
      </c>
      <c r="K44" s="252"/>
    </row>
    <row r="45" spans="1:11">
      <c r="D45" t="s">
        <v>183</v>
      </c>
      <c r="E45" s="174">
        <v>6.4</v>
      </c>
      <c r="F45" s="174">
        <v>6.6</v>
      </c>
      <c r="G45" s="174">
        <v>6.4</v>
      </c>
      <c r="H45" s="174">
        <v>6.8</v>
      </c>
      <c r="I45" s="174">
        <v>6.3</v>
      </c>
      <c r="J45" s="204">
        <v>6.4666666666666659</v>
      </c>
      <c r="K45" s="253"/>
    </row>
    <row r="46" spans="1:11" ht="15.75" customHeight="1">
      <c r="A46" s="158">
        <v>7</v>
      </c>
      <c r="B46" s="158" t="s">
        <v>33</v>
      </c>
      <c r="C46" s="158" t="s">
        <v>63</v>
      </c>
      <c r="D46" s="158" t="s">
        <v>203</v>
      </c>
      <c r="E46" s="205"/>
      <c r="F46" s="205"/>
      <c r="G46" s="205"/>
      <c r="H46" s="205"/>
      <c r="I46" s="205"/>
      <c r="J46" s="205"/>
      <c r="K46" s="205"/>
    </row>
    <row r="47" spans="1:11">
      <c r="D47" t="s">
        <v>180</v>
      </c>
      <c r="E47" s="174">
        <v>6.5</v>
      </c>
      <c r="F47" s="174">
        <v>6.7</v>
      </c>
      <c r="G47" s="174">
        <v>6.2</v>
      </c>
      <c r="H47" s="174">
        <v>6.5</v>
      </c>
      <c r="I47" s="174">
        <v>6.3</v>
      </c>
      <c r="J47" s="204">
        <v>6.4333333333333327</v>
      </c>
      <c r="K47" s="251">
        <v>63.336601307189532</v>
      </c>
    </row>
    <row r="48" spans="1:11">
      <c r="D48" t="s">
        <v>181</v>
      </c>
      <c r="E48" s="174">
        <v>6.5</v>
      </c>
      <c r="F48" s="174">
        <v>6.5</v>
      </c>
      <c r="G48" s="174">
        <v>6.4</v>
      </c>
      <c r="H48" s="174">
        <v>6.7</v>
      </c>
      <c r="I48" s="174">
        <v>6.2</v>
      </c>
      <c r="J48" s="204">
        <v>6.4666666666666659</v>
      </c>
      <c r="K48" s="252"/>
    </row>
    <row r="49" spans="1:11">
      <c r="D49" t="s">
        <v>182</v>
      </c>
      <c r="E49" s="174">
        <v>6.4</v>
      </c>
      <c r="F49" s="174">
        <v>5.7</v>
      </c>
      <c r="G49" s="174">
        <v>6</v>
      </c>
      <c r="H49" s="174">
        <v>6.5</v>
      </c>
      <c r="I49" s="174">
        <v>6</v>
      </c>
      <c r="J49" s="204">
        <v>6.1333333333333337</v>
      </c>
      <c r="K49" s="252"/>
    </row>
    <row r="50" spans="1:11">
      <c r="D50" t="s">
        <v>183</v>
      </c>
      <c r="E50" s="174">
        <v>6.3</v>
      </c>
      <c r="F50" s="174">
        <v>6.4</v>
      </c>
      <c r="G50" s="174">
        <v>6.2</v>
      </c>
      <c r="H50" s="174">
        <v>7</v>
      </c>
      <c r="I50" s="174">
        <v>6.2</v>
      </c>
      <c r="J50" s="204">
        <v>6.3000000000000007</v>
      </c>
      <c r="K50" s="253"/>
    </row>
    <row r="51" spans="1:11" ht="15.75" customHeight="1">
      <c r="A51" s="158">
        <v>8</v>
      </c>
      <c r="B51" s="158" t="s">
        <v>34</v>
      </c>
      <c r="C51" s="158" t="s">
        <v>64</v>
      </c>
      <c r="D51" s="158" t="s">
        <v>207</v>
      </c>
      <c r="E51" s="205"/>
      <c r="F51" s="205"/>
      <c r="G51" s="205"/>
      <c r="H51" s="205"/>
      <c r="I51" s="205"/>
      <c r="J51" s="205"/>
      <c r="K51" s="205"/>
    </row>
    <row r="52" spans="1:11">
      <c r="D52" t="s">
        <v>180</v>
      </c>
      <c r="E52" s="174">
        <v>6.7</v>
      </c>
      <c r="F52" s="174">
        <v>7.1</v>
      </c>
      <c r="G52" s="174">
        <v>6.8</v>
      </c>
      <c r="H52" s="174">
        <v>7</v>
      </c>
      <c r="I52" s="174">
        <v>6.2</v>
      </c>
      <c r="J52" s="204">
        <v>6.8333333333333348</v>
      </c>
      <c r="K52" s="251">
        <v>66.58169934640523</v>
      </c>
    </row>
    <row r="53" spans="1:11">
      <c r="D53" t="s">
        <v>181</v>
      </c>
      <c r="E53" s="174">
        <v>7.2</v>
      </c>
      <c r="F53" s="174">
        <v>6.8</v>
      </c>
      <c r="G53" s="174">
        <v>6.6</v>
      </c>
      <c r="H53" s="174">
        <v>7.2</v>
      </c>
      <c r="I53" s="174">
        <v>6.3</v>
      </c>
      <c r="J53" s="204">
        <v>6.8666666666666671</v>
      </c>
      <c r="K53" s="252"/>
    </row>
    <row r="54" spans="1:11">
      <c r="D54" t="s">
        <v>182</v>
      </c>
      <c r="E54" s="174">
        <v>6.6</v>
      </c>
      <c r="F54" s="174">
        <v>6.4</v>
      </c>
      <c r="G54" s="174">
        <v>6.3</v>
      </c>
      <c r="H54" s="174">
        <v>6.8</v>
      </c>
      <c r="I54" s="174">
        <v>6</v>
      </c>
      <c r="J54" s="204">
        <v>6.4333333333333336</v>
      </c>
      <c r="K54" s="252"/>
    </row>
    <row r="55" spans="1:11">
      <c r="D55" t="s">
        <v>183</v>
      </c>
      <c r="E55" s="174">
        <v>6.6</v>
      </c>
      <c r="F55" s="174">
        <v>6.5</v>
      </c>
      <c r="G55" s="174">
        <v>6.1</v>
      </c>
      <c r="H55" s="174">
        <v>6.9</v>
      </c>
      <c r="I55" s="174">
        <v>6.3</v>
      </c>
      <c r="J55" s="204">
        <v>6.4666666666666659</v>
      </c>
      <c r="K55" s="253"/>
    </row>
    <row r="56" spans="1:11" ht="15.75" customHeight="1">
      <c r="A56" s="158">
        <v>9</v>
      </c>
      <c r="B56" s="158" t="s">
        <v>35</v>
      </c>
      <c r="C56" s="158" t="s">
        <v>65</v>
      </c>
      <c r="D56" s="158" t="s">
        <v>208</v>
      </c>
      <c r="E56" s="205"/>
      <c r="F56" s="205"/>
      <c r="G56" s="205"/>
      <c r="H56" s="205"/>
      <c r="I56" s="205"/>
      <c r="J56" s="205"/>
      <c r="K56" s="205"/>
    </row>
    <row r="57" spans="1:11">
      <c r="D57" t="s">
        <v>180</v>
      </c>
      <c r="E57" s="174">
        <v>5.8</v>
      </c>
      <c r="F57" s="174">
        <v>6.6</v>
      </c>
      <c r="G57" s="174">
        <v>5.9</v>
      </c>
      <c r="H57" s="174">
        <v>6.4</v>
      </c>
      <c r="I57" s="174">
        <v>5.5</v>
      </c>
      <c r="J57" s="204">
        <v>6.0333333333333314</v>
      </c>
      <c r="K57" s="251">
        <v>60.27124183006535</v>
      </c>
    </row>
    <row r="58" spans="1:11">
      <c r="D58" t="s">
        <v>181</v>
      </c>
      <c r="E58" s="174">
        <v>6.4</v>
      </c>
      <c r="F58" s="174">
        <v>5.9</v>
      </c>
      <c r="G58" s="174">
        <v>6.3</v>
      </c>
      <c r="H58" s="174">
        <v>6.2</v>
      </c>
      <c r="I58" s="174">
        <v>5</v>
      </c>
      <c r="J58" s="204">
        <v>6.1333333333333329</v>
      </c>
      <c r="K58" s="252"/>
    </row>
    <row r="59" spans="1:11">
      <c r="D59" t="s">
        <v>182</v>
      </c>
      <c r="E59" s="174">
        <v>5.8</v>
      </c>
      <c r="F59" s="174">
        <v>6.3</v>
      </c>
      <c r="G59" s="174">
        <v>5.6</v>
      </c>
      <c r="H59" s="174">
        <v>6.4</v>
      </c>
      <c r="I59" s="174">
        <v>5.3</v>
      </c>
      <c r="J59" s="204">
        <v>5.8999999999999995</v>
      </c>
      <c r="K59" s="252"/>
    </row>
    <row r="60" spans="1:11">
      <c r="D60" t="s">
        <v>183</v>
      </c>
      <c r="E60" s="174">
        <v>6.2</v>
      </c>
      <c r="F60" s="174">
        <v>5.9</v>
      </c>
      <c r="G60" s="174">
        <v>6</v>
      </c>
      <c r="H60" s="174">
        <v>6.8</v>
      </c>
      <c r="I60" s="174">
        <v>5.8</v>
      </c>
      <c r="J60" s="204">
        <v>6.0333333333333341</v>
      </c>
      <c r="K60" s="253"/>
    </row>
    <row r="61" spans="1:11" ht="15.75" customHeight="1">
      <c r="A61" s="158">
        <v>10</v>
      </c>
      <c r="B61" s="158" t="s">
        <v>36</v>
      </c>
      <c r="C61" s="158" t="s">
        <v>66</v>
      </c>
      <c r="D61" s="158" t="s">
        <v>209</v>
      </c>
      <c r="E61" s="205"/>
      <c r="F61" s="205"/>
      <c r="G61" s="205"/>
      <c r="H61" s="205"/>
      <c r="I61" s="205"/>
      <c r="J61" s="205"/>
      <c r="K61" s="205"/>
    </row>
    <row r="62" spans="1:11">
      <c r="D62" t="s">
        <v>180</v>
      </c>
      <c r="E62" s="174">
        <v>6.7</v>
      </c>
      <c r="F62" s="174">
        <v>7.3</v>
      </c>
      <c r="G62" s="174">
        <v>7</v>
      </c>
      <c r="H62" s="174">
        <v>7.4</v>
      </c>
      <c r="I62" s="174">
        <v>6.8</v>
      </c>
      <c r="J62" s="204">
        <v>7.0333333333333323</v>
      </c>
      <c r="K62" s="251">
        <v>69.875816993464042</v>
      </c>
    </row>
    <row r="63" spans="1:11">
      <c r="D63" t="s">
        <v>181</v>
      </c>
      <c r="E63" s="174">
        <v>7.3</v>
      </c>
      <c r="F63" s="174">
        <v>7.4</v>
      </c>
      <c r="G63" s="174">
        <v>7.1</v>
      </c>
      <c r="H63" s="174">
        <v>7.4</v>
      </c>
      <c r="I63" s="174">
        <v>7</v>
      </c>
      <c r="J63" s="204">
        <v>7.2666666666666657</v>
      </c>
      <c r="K63" s="252"/>
    </row>
    <row r="64" spans="1:11">
      <c r="D64" t="s">
        <v>182</v>
      </c>
      <c r="E64" s="174">
        <v>6.8</v>
      </c>
      <c r="F64" s="174">
        <v>6.8</v>
      </c>
      <c r="G64" s="174">
        <v>6.8</v>
      </c>
      <c r="H64" s="174">
        <v>7.4</v>
      </c>
      <c r="I64" s="174">
        <v>6.9</v>
      </c>
      <c r="J64" s="204">
        <v>6.8333333333333321</v>
      </c>
      <c r="K64" s="252"/>
    </row>
    <row r="65" spans="1:11">
      <c r="D65" t="s">
        <v>183</v>
      </c>
      <c r="E65" s="174">
        <v>6.5</v>
      </c>
      <c r="F65" s="174">
        <v>6.8</v>
      </c>
      <c r="G65" s="174">
        <v>6.6</v>
      </c>
      <c r="H65" s="174">
        <v>7.2</v>
      </c>
      <c r="I65" s="174">
        <v>6.8</v>
      </c>
      <c r="J65" s="204">
        <v>6.7333333333333334</v>
      </c>
      <c r="K65" s="253"/>
    </row>
    <row r="66" spans="1:11" ht="15.75" customHeight="1">
      <c r="A66" s="158" t="s">
        <v>292</v>
      </c>
      <c r="B66" s="158" t="s">
        <v>210</v>
      </c>
      <c r="C66" s="158" t="s">
        <v>227</v>
      </c>
      <c r="D66" s="158" t="s">
        <v>227</v>
      </c>
      <c r="E66" s="205"/>
      <c r="F66" s="205"/>
      <c r="G66" s="205"/>
      <c r="H66" s="205"/>
      <c r="I66" s="205"/>
      <c r="J66" s="205"/>
      <c r="K66" s="205"/>
    </row>
    <row r="67" spans="1:11">
      <c r="D67" t="s">
        <v>180</v>
      </c>
      <c r="E67" s="174"/>
      <c r="F67" s="174"/>
      <c r="G67" s="174"/>
      <c r="H67" s="174"/>
      <c r="I67" s="174"/>
      <c r="J67" s="204" t="s">
        <v>227</v>
      </c>
      <c r="K67" s="251" t="s">
        <v>227</v>
      </c>
    </row>
    <row r="68" spans="1:11">
      <c r="D68" t="s">
        <v>181</v>
      </c>
      <c r="E68" s="174"/>
      <c r="F68" s="174"/>
      <c r="G68" s="174"/>
      <c r="H68" s="174"/>
      <c r="I68" s="174"/>
      <c r="J68" s="204" t="s">
        <v>227</v>
      </c>
      <c r="K68" s="252"/>
    </row>
    <row r="69" spans="1:11">
      <c r="D69" t="s">
        <v>182</v>
      </c>
      <c r="E69" s="174"/>
      <c r="F69" s="174"/>
      <c r="G69" s="174"/>
      <c r="H69" s="174"/>
      <c r="I69" s="174"/>
      <c r="J69" s="204" t="s">
        <v>227</v>
      </c>
      <c r="K69" s="252"/>
    </row>
    <row r="70" spans="1:11">
      <c r="D70" t="s">
        <v>183</v>
      </c>
      <c r="E70" s="174"/>
      <c r="F70" s="174"/>
      <c r="G70" s="174"/>
      <c r="H70" s="174"/>
      <c r="I70" s="174"/>
      <c r="J70" s="204" t="s">
        <v>227</v>
      </c>
      <c r="K70" s="253"/>
    </row>
    <row r="71" spans="1:11" ht="15.75" customHeight="1">
      <c r="A71" s="158">
        <v>12</v>
      </c>
      <c r="B71" s="158" t="s">
        <v>37</v>
      </c>
      <c r="C71" s="158" t="s">
        <v>67</v>
      </c>
      <c r="D71" s="158" t="s">
        <v>204</v>
      </c>
      <c r="E71" s="205"/>
      <c r="F71" s="205"/>
      <c r="G71" s="205"/>
      <c r="H71" s="205"/>
      <c r="I71" s="205"/>
      <c r="J71" s="205"/>
      <c r="K71" s="205"/>
    </row>
    <row r="72" spans="1:11">
      <c r="D72" t="s">
        <v>180</v>
      </c>
      <c r="E72" s="174">
        <v>5.8</v>
      </c>
      <c r="F72" s="174">
        <v>6.2</v>
      </c>
      <c r="G72" s="174">
        <v>6</v>
      </c>
      <c r="H72" s="174">
        <v>6.2</v>
      </c>
      <c r="I72" s="174">
        <v>5.5</v>
      </c>
      <c r="J72" s="204">
        <v>6</v>
      </c>
      <c r="K72" s="251">
        <v>61.25816993464052</v>
      </c>
    </row>
    <row r="73" spans="1:11">
      <c r="D73" t="s">
        <v>181</v>
      </c>
      <c r="E73" s="174">
        <v>6.7</v>
      </c>
      <c r="F73" s="174">
        <v>6.5</v>
      </c>
      <c r="G73" s="174">
        <v>6.4</v>
      </c>
      <c r="H73" s="174">
        <v>6.5</v>
      </c>
      <c r="I73" s="174">
        <v>5.7</v>
      </c>
      <c r="J73" s="204">
        <v>6.4666666666666677</v>
      </c>
      <c r="K73" s="252"/>
    </row>
    <row r="74" spans="1:11">
      <c r="D74" t="s">
        <v>182</v>
      </c>
      <c r="E74" s="174">
        <v>6.1</v>
      </c>
      <c r="F74" s="174">
        <v>5.7</v>
      </c>
      <c r="G74" s="174">
        <v>5.8</v>
      </c>
      <c r="H74" s="174">
        <v>6.3</v>
      </c>
      <c r="I74" s="174">
        <v>5.7</v>
      </c>
      <c r="J74" s="204">
        <v>5.8666666666666671</v>
      </c>
      <c r="K74" s="252"/>
    </row>
    <row r="75" spans="1:11">
      <c r="D75" t="s">
        <v>183</v>
      </c>
      <c r="E75" s="174">
        <v>5.7</v>
      </c>
      <c r="F75" s="174">
        <v>6.1</v>
      </c>
      <c r="G75" s="174">
        <v>6.2</v>
      </c>
      <c r="H75" s="174">
        <v>6.7</v>
      </c>
      <c r="I75" s="174">
        <v>6</v>
      </c>
      <c r="J75" s="204">
        <v>6.1000000000000005</v>
      </c>
      <c r="K75" s="253"/>
    </row>
    <row r="76" spans="1:11" ht="15.75" customHeight="1">
      <c r="A76" s="158">
        <v>13</v>
      </c>
      <c r="B76" s="158" t="s">
        <v>38</v>
      </c>
      <c r="C76" s="158" t="s">
        <v>68</v>
      </c>
      <c r="D76" s="158" t="s">
        <v>211</v>
      </c>
      <c r="E76" s="205"/>
      <c r="F76" s="205"/>
      <c r="G76" s="205"/>
      <c r="H76" s="205"/>
      <c r="I76" s="205"/>
      <c r="J76" s="205"/>
      <c r="K76" s="205"/>
    </row>
    <row r="77" spans="1:11">
      <c r="D77" t="s">
        <v>180</v>
      </c>
      <c r="E77" s="174">
        <v>6.6</v>
      </c>
      <c r="F77" s="174">
        <v>7.5</v>
      </c>
      <c r="G77" s="174">
        <v>6.8</v>
      </c>
      <c r="H77" s="174">
        <v>7</v>
      </c>
      <c r="I77" s="174">
        <v>7.1</v>
      </c>
      <c r="J77" s="204">
        <v>6.9666666666666659</v>
      </c>
      <c r="K77" s="251">
        <v>69.467320261437905</v>
      </c>
    </row>
    <row r="78" spans="1:11">
      <c r="D78" t="s">
        <v>181</v>
      </c>
      <c r="E78" s="174">
        <v>6.8</v>
      </c>
      <c r="F78" s="174">
        <v>6.7</v>
      </c>
      <c r="G78" s="174">
        <v>6.7</v>
      </c>
      <c r="H78" s="174">
        <v>7</v>
      </c>
      <c r="I78" s="174">
        <v>7.3</v>
      </c>
      <c r="J78" s="204">
        <v>6.833333333333333</v>
      </c>
      <c r="K78" s="252"/>
    </row>
    <row r="79" spans="1:11">
      <c r="D79" t="s">
        <v>182</v>
      </c>
      <c r="E79" s="174">
        <v>7</v>
      </c>
      <c r="F79" s="174">
        <v>7.2</v>
      </c>
      <c r="G79" s="174">
        <v>7</v>
      </c>
      <c r="H79" s="174">
        <v>7</v>
      </c>
      <c r="I79" s="174">
        <v>7.2</v>
      </c>
      <c r="J79" s="204">
        <v>7.0666666666666664</v>
      </c>
      <c r="K79" s="252"/>
    </row>
    <row r="80" spans="1:11">
      <c r="D80" t="s">
        <v>183</v>
      </c>
      <c r="E80" s="174">
        <v>6.9</v>
      </c>
      <c r="F80" s="174">
        <v>6.9</v>
      </c>
      <c r="G80" s="174">
        <v>6.8</v>
      </c>
      <c r="H80" s="174">
        <v>7.3</v>
      </c>
      <c r="I80" s="174">
        <v>7</v>
      </c>
      <c r="J80" s="204">
        <v>6.9333333333333345</v>
      </c>
      <c r="K80" s="253"/>
    </row>
    <row r="81" spans="1:11" ht="15.75" customHeight="1">
      <c r="A81" s="158">
        <v>14</v>
      </c>
      <c r="B81" s="158" t="s">
        <v>39</v>
      </c>
      <c r="C81" s="158" t="s">
        <v>69</v>
      </c>
      <c r="D81" s="158" t="s">
        <v>212</v>
      </c>
      <c r="E81" s="205"/>
      <c r="F81" s="205"/>
      <c r="G81" s="205"/>
      <c r="H81" s="205"/>
      <c r="I81" s="205"/>
      <c r="J81" s="205"/>
      <c r="K81" s="205"/>
    </row>
    <row r="82" spans="1:11">
      <c r="D82" t="s">
        <v>180</v>
      </c>
      <c r="E82" s="174">
        <v>6.2</v>
      </c>
      <c r="F82" s="174">
        <v>6.4</v>
      </c>
      <c r="G82" s="174">
        <v>6.4</v>
      </c>
      <c r="H82" s="174">
        <v>6.7</v>
      </c>
      <c r="I82" s="174">
        <v>5.7</v>
      </c>
      <c r="J82" s="204">
        <v>6.333333333333333</v>
      </c>
      <c r="K82" s="251">
        <v>63.64705882352942</v>
      </c>
    </row>
    <row r="83" spans="1:11">
      <c r="D83" t="s">
        <v>181</v>
      </c>
      <c r="E83" s="174">
        <v>6.7</v>
      </c>
      <c r="F83" s="174">
        <v>7</v>
      </c>
      <c r="G83" s="174">
        <v>6.1</v>
      </c>
      <c r="H83" s="174">
        <v>6.6</v>
      </c>
      <c r="I83" s="174">
        <v>5.7</v>
      </c>
      <c r="J83" s="204">
        <v>6.4666666666666677</v>
      </c>
      <c r="K83" s="252"/>
    </row>
    <row r="84" spans="1:11">
      <c r="D84" t="s">
        <v>182</v>
      </c>
      <c r="E84" s="174">
        <v>6.3</v>
      </c>
      <c r="F84" s="174">
        <v>6.5</v>
      </c>
      <c r="G84" s="174">
        <v>6.1</v>
      </c>
      <c r="H84" s="174">
        <v>6.8</v>
      </c>
      <c r="I84" s="174">
        <v>5.5</v>
      </c>
      <c r="J84" s="204">
        <v>6.3</v>
      </c>
      <c r="K84" s="252"/>
    </row>
    <row r="85" spans="1:11">
      <c r="D85" t="s">
        <v>183</v>
      </c>
      <c r="E85" s="174">
        <v>6.3</v>
      </c>
      <c r="F85" s="174">
        <v>6.4</v>
      </c>
      <c r="G85" s="174">
        <v>6.3</v>
      </c>
      <c r="H85" s="174">
        <v>6.6</v>
      </c>
      <c r="I85" s="174">
        <v>6.2</v>
      </c>
      <c r="J85" s="204">
        <v>6.3333333333333348</v>
      </c>
      <c r="K85" s="253"/>
    </row>
    <row r="86" spans="1:11" ht="15.75" customHeight="1">
      <c r="A86" s="158">
        <v>15</v>
      </c>
      <c r="B86" s="158" t="s">
        <v>40</v>
      </c>
      <c r="C86" s="158" t="s">
        <v>70</v>
      </c>
      <c r="D86" s="158" t="s">
        <v>213</v>
      </c>
      <c r="E86" s="205"/>
      <c r="F86" s="205"/>
      <c r="G86" s="205"/>
      <c r="H86" s="205"/>
      <c r="I86" s="205"/>
      <c r="J86" s="205"/>
      <c r="K86" s="205"/>
    </row>
    <row r="87" spans="1:11">
      <c r="D87" t="s">
        <v>180</v>
      </c>
      <c r="E87" s="174">
        <v>7</v>
      </c>
      <c r="F87" s="174">
        <v>7.2</v>
      </c>
      <c r="G87" s="174">
        <v>6.6</v>
      </c>
      <c r="H87" s="174">
        <v>7.3</v>
      </c>
      <c r="I87" s="174">
        <v>6.4</v>
      </c>
      <c r="J87" s="204">
        <v>6.9333333333333327</v>
      </c>
      <c r="K87" s="251">
        <v>66.09477124183006</v>
      </c>
    </row>
    <row r="88" spans="1:11">
      <c r="D88" t="s">
        <v>181</v>
      </c>
      <c r="E88" s="174">
        <v>6.9</v>
      </c>
      <c r="F88" s="174">
        <v>6.8</v>
      </c>
      <c r="G88" s="174">
        <v>6.6</v>
      </c>
      <c r="H88" s="174">
        <v>6.8</v>
      </c>
      <c r="I88" s="174">
        <v>6.2</v>
      </c>
      <c r="J88" s="204">
        <v>6.7333333333333334</v>
      </c>
      <c r="K88" s="252"/>
    </row>
    <row r="89" spans="1:11">
      <c r="D89" t="s">
        <v>182</v>
      </c>
      <c r="E89" s="174">
        <v>6.2</v>
      </c>
      <c r="F89" s="174">
        <v>6.4</v>
      </c>
      <c r="G89" s="174">
        <v>6.2</v>
      </c>
      <c r="H89" s="174">
        <v>6.9</v>
      </c>
      <c r="I89" s="174">
        <v>6.3</v>
      </c>
      <c r="J89" s="204">
        <v>6.3000000000000007</v>
      </c>
      <c r="K89" s="252"/>
    </row>
    <row r="90" spans="1:11">
      <c r="D90" t="s">
        <v>183</v>
      </c>
      <c r="E90" s="174">
        <v>6.3</v>
      </c>
      <c r="F90" s="174">
        <v>6.8</v>
      </c>
      <c r="G90" s="174">
        <v>6.2</v>
      </c>
      <c r="H90" s="174">
        <v>7</v>
      </c>
      <c r="I90" s="174">
        <v>6.4</v>
      </c>
      <c r="J90" s="204">
        <v>6.5000000000000009</v>
      </c>
      <c r="K90" s="253"/>
    </row>
    <row r="91" spans="1:11" ht="15.75" customHeight="1">
      <c r="A91" s="158">
        <v>16</v>
      </c>
      <c r="B91" s="158" t="s">
        <v>41</v>
      </c>
      <c r="C91" s="158" t="s">
        <v>71</v>
      </c>
      <c r="D91" s="158" t="s">
        <v>214</v>
      </c>
      <c r="E91" s="205"/>
      <c r="F91" s="205"/>
      <c r="G91" s="205"/>
      <c r="H91" s="205"/>
      <c r="I91" s="205"/>
      <c r="J91" s="205"/>
      <c r="K91" s="205"/>
    </row>
    <row r="92" spans="1:11">
      <c r="D92" t="s">
        <v>180</v>
      </c>
      <c r="E92" s="174">
        <v>6.4</v>
      </c>
      <c r="F92" s="174">
        <v>6.3</v>
      </c>
      <c r="G92" s="174">
        <v>5.8</v>
      </c>
      <c r="H92" s="174">
        <v>6</v>
      </c>
      <c r="I92" s="174">
        <v>5.7</v>
      </c>
      <c r="J92" s="204">
        <v>6.0333333333333323</v>
      </c>
      <c r="K92" s="251">
        <v>60.238562091503269</v>
      </c>
    </row>
    <row r="93" spans="1:11">
      <c r="D93" t="s">
        <v>181</v>
      </c>
      <c r="E93" s="174">
        <v>6.6</v>
      </c>
      <c r="F93" s="174">
        <v>6.4</v>
      </c>
      <c r="G93" s="174">
        <v>6.2</v>
      </c>
      <c r="H93" s="174">
        <v>6.4</v>
      </c>
      <c r="I93" s="174">
        <v>5.3</v>
      </c>
      <c r="J93" s="204">
        <v>6.3333333333333348</v>
      </c>
      <c r="K93" s="252"/>
    </row>
    <row r="94" spans="1:11">
      <c r="D94" t="s">
        <v>182</v>
      </c>
      <c r="E94" s="174">
        <v>6</v>
      </c>
      <c r="F94" s="174">
        <v>5.7</v>
      </c>
      <c r="G94" s="174">
        <v>5.9</v>
      </c>
      <c r="H94" s="174">
        <v>6.4</v>
      </c>
      <c r="I94" s="174">
        <v>5.5</v>
      </c>
      <c r="J94" s="204">
        <v>5.8666666666666671</v>
      </c>
      <c r="K94" s="252"/>
    </row>
    <row r="95" spans="1:11">
      <c r="D95" t="s">
        <v>183</v>
      </c>
      <c r="E95" s="174">
        <v>5.9</v>
      </c>
      <c r="F95" s="174">
        <v>5.7</v>
      </c>
      <c r="G95" s="174">
        <v>5.7</v>
      </c>
      <c r="H95" s="174">
        <v>6.5</v>
      </c>
      <c r="I95" s="174">
        <v>5.3</v>
      </c>
      <c r="J95" s="204">
        <v>5.7666666666666666</v>
      </c>
      <c r="K95" s="253"/>
    </row>
    <row r="96" spans="1:11" ht="15.75" customHeight="1">
      <c r="A96" s="158">
        <v>17</v>
      </c>
      <c r="B96" s="158" t="s">
        <v>42</v>
      </c>
      <c r="C96" s="158" t="s">
        <v>72</v>
      </c>
      <c r="D96" s="158" t="s">
        <v>204</v>
      </c>
      <c r="E96" s="205"/>
      <c r="F96" s="205"/>
      <c r="G96" s="205"/>
      <c r="H96" s="205"/>
      <c r="I96" s="205"/>
      <c r="J96" s="205"/>
      <c r="K96" s="205"/>
    </row>
    <row r="97" spans="1:11">
      <c r="D97" t="s">
        <v>180</v>
      </c>
      <c r="E97" s="174">
        <v>6</v>
      </c>
      <c r="F97" s="174">
        <v>5.8</v>
      </c>
      <c r="G97" s="174">
        <v>5.2</v>
      </c>
      <c r="H97" s="174">
        <v>5.6</v>
      </c>
      <c r="I97" s="174">
        <v>5.3</v>
      </c>
      <c r="J97" s="204">
        <v>5.5666666666666673</v>
      </c>
      <c r="K97" s="251">
        <v>56.44771241830064</v>
      </c>
    </row>
    <row r="98" spans="1:11">
      <c r="D98" t="s">
        <v>181</v>
      </c>
      <c r="E98" s="174">
        <v>6.6</v>
      </c>
      <c r="F98" s="174">
        <v>6.3</v>
      </c>
      <c r="G98" s="174">
        <v>5.3</v>
      </c>
      <c r="H98" s="174">
        <v>6.3</v>
      </c>
      <c r="I98" s="174">
        <v>5.0999999999999996</v>
      </c>
      <c r="J98" s="204">
        <v>5.9666666666666659</v>
      </c>
      <c r="K98" s="252"/>
    </row>
    <row r="99" spans="1:11">
      <c r="D99" t="s">
        <v>182</v>
      </c>
      <c r="E99" s="174">
        <v>5.5</v>
      </c>
      <c r="F99" s="174">
        <v>5.6</v>
      </c>
      <c r="G99" s="174">
        <v>5.2</v>
      </c>
      <c r="H99" s="174">
        <v>6.1</v>
      </c>
      <c r="I99" s="174">
        <v>5.0999999999999996</v>
      </c>
      <c r="J99" s="204">
        <v>5.4333333333333327</v>
      </c>
      <c r="K99" s="252"/>
    </row>
    <row r="100" spans="1:11">
      <c r="D100" t="s">
        <v>183</v>
      </c>
      <c r="E100" s="174">
        <v>5.8</v>
      </c>
      <c r="F100" s="174">
        <v>5.4</v>
      </c>
      <c r="G100" s="174">
        <v>5.0999999999999996</v>
      </c>
      <c r="H100" s="174">
        <v>6</v>
      </c>
      <c r="I100" s="174">
        <v>5.4</v>
      </c>
      <c r="J100" s="204">
        <v>5.5333333333333314</v>
      </c>
      <c r="K100" s="253"/>
    </row>
    <row r="101" spans="1:11" ht="15.75" customHeight="1">
      <c r="A101" s="158">
        <v>18</v>
      </c>
      <c r="B101" s="158" t="s">
        <v>43</v>
      </c>
      <c r="C101" s="158" t="s">
        <v>73</v>
      </c>
      <c r="D101" s="158" t="s">
        <v>208</v>
      </c>
      <c r="E101" s="205"/>
      <c r="F101" s="205"/>
      <c r="G101" s="205"/>
      <c r="H101" s="205"/>
      <c r="I101" s="205"/>
      <c r="J101" s="205"/>
      <c r="K101" s="205"/>
    </row>
    <row r="102" spans="1:11">
      <c r="D102" t="s">
        <v>180</v>
      </c>
      <c r="E102" s="174">
        <v>6.6</v>
      </c>
      <c r="F102" s="174">
        <v>6.6</v>
      </c>
      <c r="G102" s="174">
        <v>6.3</v>
      </c>
      <c r="H102" s="174">
        <v>6.8</v>
      </c>
      <c r="I102" s="174">
        <v>5.5</v>
      </c>
      <c r="J102" s="204">
        <v>6.5</v>
      </c>
      <c r="K102" s="251">
        <v>58.875816993464056</v>
      </c>
    </row>
    <row r="103" spans="1:11">
      <c r="D103" t="s">
        <v>181</v>
      </c>
      <c r="E103" s="174">
        <v>6.3</v>
      </c>
      <c r="F103" s="174">
        <v>6.2</v>
      </c>
      <c r="G103" s="174">
        <v>5.9</v>
      </c>
      <c r="H103" s="174">
        <v>6.6</v>
      </c>
      <c r="I103" s="174">
        <v>5</v>
      </c>
      <c r="J103" s="204">
        <v>6.1333333333333329</v>
      </c>
      <c r="K103" s="252"/>
    </row>
    <row r="104" spans="1:11">
      <c r="D104" t="s">
        <v>182</v>
      </c>
      <c r="E104" s="174">
        <v>5.4</v>
      </c>
      <c r="F104" s="174">
        <v>4.7</v>
      </c>
      <c r="G104" s="174">
        <v>5.5</v>
      </c>
      <c r="H104" s="174">
        <v>6.2</v>
      </c>
      <c r="I104" s="174">
        <v>5.3</v>
      </c>
      <c r="J104" s="204">
        <v>5.4000000000000012</v>
      </c>
      <c r="K104" s="252"/>
    </row>
    <row r="105" spans="1:11">
      <c r="D105" t="s">
        <v>183</v>
      </c>
      <c r="E105" s="174">
        <v>5.7</v>
      </c>
      <c r="F105" s="174">
        <v>5.6</v>
      </c>
      <c r="G105" s="174">
        <v>5.2</v>
      </c>
      <c r="H105" s="174">
        <v>6.1</v>
      </c>
      <c r="I105" s="174">
        <v>5.3</v>
      </c>
      <c r="J105" s="204">
        <v>5.533333333333335</v>
      </c>
      <c r="K105" s="253"/>
    </row>
    <row r="106" spans="1:11" ht="15.75" customHeight="1">
      <c r="A106" s="158">
        <v>19</v>
      </c>
      <c r="B106" s="158" t="s">
        <v>44</v>
      </c>
      <c r="C106" s="158" t="s">
        <v>74</v>
      </c>
      <c r="D106" s="158" t="s">
        <v>209</v>
      </c>
      <c r="E106" s="205"/>
      <c r="F106" s="205"/>
      <c r="G106" s="205"/>
      <c r="H106" s="205"/>
      <c r="I106" s="205"/>
      <c r="J106" s="205"/>
      <c r="K106" s="205"/>
    </row>
    <row r="107" spans="1:11">
      <c r="D107" t="s">
        <v>180</v>
      </c>
      <c r="E107" s="174">
        <v>6.5</v>
      </c>
      <c r="F107" s="174">
        <v>6.9</v>
      </c>
      <c r="G107" s="174">
        <v>6.4</v>
      </c>
      <c r="H107" s="174">
        <v>7.3</v>
      </c>
      <c r="I107" s="174">
        <v>6.6</v>
      </c>
      <c r="J107" s="204">
        <v>6.666666666666667</v>
      </c>
      <c r="K107" s="251">
        <v>68.457516339869272</v>
      </c>
    </row>
    <row r="108" spans="1:11">
      <c r="D108" t="s">
        <v>181</v>
      </c>
      <c r="E108" s="174">
        <v>7</v>
      </c>
      <c r="F108" s="174">
        <v>7.3</v>
      </c>
      <c r="G108" s="174">
        <v>6.6</v>
      </c>
      <c r="H108" s="174">
        <v>7.5</v>
      </c>
      <c r="I108" s="174">
        <v>6.7</v>
      </c>
      <c r="J108" s="204">
        <v>7</v>
      </c>
      <c r="K108" s="252"/>
    </row>
    <row r="109" spans="1:11">
      <c r="D109" t="s">
        <v>182</v>
      </c>
      <c r="E109" s="174">
        <v>6.6</v>
      </c>
      <c r="F109" s="174">
        <v>6.8</v>
      </c>
      <c r="G109" s="174">
        <v>6.6</v>
      </c>
      <c r="H109" s="174">
        <v>7.3</v>
      </c>
      <c r="I109" s="174">
        <v>6.7</v>
      </c>
      <c r="J109" s="204">
        <v>6.7</v>
      </c>
      <c r="K109" s="252"/>
    </row>
    <row r="110" spans="1:11">
      <c r="D110" t="s">
        <v>183</v>
      </c>
      <c r="E110" s="174">
        <v>6.7</v>
      </c>
      <c r="F110" s="174">
        <v>7.3</v>
      </c>
      <c r="G110" s="174">
        <v>6.9</v>
      </c>
      <c r="H110" s="174">
        <v>7.3</v>
      </c>
      <c r="I110" s="174">
        <v>6.8</v>
      </c>
      <c r="J110" s="204">
        <v>7</v>
      </c>
      <c r="K110" s="253"/>
    </row>
    <row r="111" spans="1:11" ht="15.75" customHeight="1">
      <c r="A111" s="158">
        <v>20</v>
      </c>
      <c r="B111" s="158" t="s">
        <v>45</v>
      </c>
      <c r="C111" s="158" t="s">
        <v>75</v>
      </c>
      <c r="D111" s="158" t="s">
        <v>211</v>
      </c>
      <c r="E111" s="205"/>
      <c r="F111" s="205"/>
      <c r="G111" s="205"/>
      <c r="H111" s="205"/>
      <c r="I111" s="205"/>
      <c r="J111" s="205"/>
      <c r="K111" s="205"/>
    </row>
    <row r="112" spans="1:11">
      <c r="D112" t="s">
        <v>180</v>
      </c>
      <c r="E112" s="174">
        <v>6.7</v>
      </c>
      <c r="F112" s="174">
        <v>6.7</v>
      </c>
      <c r="G112" s="174">
        <v>6.2</v>
      </c>
      <c r="H112" s="174">
        <v>6.5</v>
      </c>
      <c r="I112" s="174">
        <v>6</v>
      </c>
      <c r="J112" s="204">
        <v>6.4666666666666677</v>
      </c>
      <c r="K112" s="251">
        <v>57.03921568627451</v>
      </c>
    </row>
    <row r="113" spans="1:11">
      <c r="D113" t="s">
        <v>181</v>
      </c>
      <c r="E113" s="174">
        <v>6</v>
      </c>
      <c r="F113" s="174">
        <v>5.2</v>
      </c>
      <c r="G113" s="174">
        <v>5.2</v>
      </c>
      <c r="H113" s="174">
        <v>6</v>
      </c>
      <c r="I113" s="174">
        <v>5.3</v>
      </c>
      <c r="J113" s="204">
        <v>5.5</v>
      </c>
      <c r="K113" s="252"/>
    </row>
    <row r="114" spans="1:11">
      <c r="D114" t="s">
        <v>182</v>
      </c>
      <c r="E114" s="174">
        <v>5.3</v>
      </c>
      <c r="F114" s="174">
        <v>5.5</v>
      </c>
      <c r="G114" s="174">
        <v>5.3</v>
      </c>
      <c r="H114" s="174">
        <v>6.3</v>
      </c>
      <c r="I114" s="174">
        <v>5.5</v>
      </c>
      <c r="J114" s="204">
        <v>5.4333333333333336</v>
      </c>
      <c r="K114" s="252"/>
    </row>
    <row r="115" spans="1:11">
      <c r="D115" t="s">
        <v>183</v>
      </c>
      <c r="E115" s="174">
        <v>5.7</v>
      </c>
      <c r="F115" s="174">
        <v>5.6</v>
      </c>
      <c r="G115" s="174">
        <v>5.2</v>
      </c>
      <c r="H115" s="174">
        <v>6.2</v>
      </c>
      <c r="I115" s="174">
        <v>5.4</v>
      </c>
      <c r="J115" s="204">
        <v>5.5666666666666673</v>
      </c>
      <c r="K115" s="253"/>
    </row>
    <row r="116" spans="1:11" ht="15.75" customHeight="1">
      <c r="A116" s="158">
        <v>21</v>
      </c>
      <c r="B116" s="158" t="s">
        <v>46</v>
      </c>
      <c r="C116" s="158" t="s">
        <v>76</v>
      </c>
      <c r="D116" s="158" t="s">
        <v>205</v>
      </c>
      <c r="E116" s="205"/>
      <c r="F116" s="205"/>
      <c r="G116" s="205"/>
      <c r="H116" s="205"/>
      <c r="I116" s="205"/>
      <c r="J116" s="205"/>
      <c r="K116" s="205"/>
    </row>
    <row r="117" spans="1:11">
      <c r="D117" t="s">
        <v>180</v>
      </c>
      <c r="E117" s="174">
        <v>6.3</v>
      </c>
      <c r="F117" s="174">
        <v>6.4</v>
      </c>
      <c r="G117" s="174">
        <v>6</v>
      </c>
      <c r="H117" s="174">
        <v>6.3</v>
      </c>
      <c r="I117" s="174">
        <v>5.6</v>
      </c>
      <c r="J117" s="204">
        <v>6.2</v>
      </c>
      <c r="K117" s="251">
        <v>59.323529411764696</v>
      </c>
    </row>
    <row r="118" spans="1:11">
      <c r="D118" t="s">
        <v>181</v>
      </c>
      <c r="E118" s="174">
        <v>6.2</v>
      </c>
      <c r="F118" s="174">
        <v>6.9</v>
      </c>
      <c r="G118" s="174">
        <v>5.6</v>
      </c>
      <c r="H118" s="174">
        <v>6</v>
      </c>
      <c r="I118" s="174">
        <v>5.7</v>
      </c>
      <c r="J118" s="204">
        <v>5.9666666666666659</v>
      </c>
      <c r="K118" s="252"/>
    </row>
    <row r="119" spans="1:11">
      <c r="D119" t="s">
        <v>182</v>
      </c>
      <c r="E119" s="174">
        <v>6.1</v>
      </c>
      <c r="F119" s="174">
        <v>5.4</v>
      </c>
      <c r="G119" s="174">
        <v>5.6</v>
      </c>
      <c r="H119" s="174">
        <v>6.5</v>
      </c>
      <c r="I119" s="174">
        <v>5.8</v>
      </c>
      <c r="J119" s="204">
        <v>5.833333333333333</v>
      </c>
      <c r="K119" s="252"/>
    </row>
    <row r="120" spans="1:11">
      <c r="D120" t="s">
        <v>183</v>
      </c>
      <c r="E120" s="174">
        <v>5.5</v>
      </c>
      <c r="F120" s="174">
        <v>5.9</v>
      </c>
      <c r="G120" s="174">
        <v>5.3</v>
      </c>
      <c r="H120" s="174">
        <v>6.5</v>
      </c>
      <c r="I120" s="174">
        <v>5.8</v>
      </c>
      <c r="J120" s="204">
        <v>5.7333333333333334</v>
      </c>
      <c r="K120" s="253"/>
    </row>
    <row r="121" spans="1:11" ht="15.75" customHeight="1">
      <c r="A121" s="158">
        <v>22</v>
      </c>
      <c r="B121" s="158" t="s">
        <v>47</v>
      </c>
      <c r="C121" s="158" t="s">
        <v>77</v>
      </c>
      <c r="D121" s="158" t="s">
        <v>215</v>
      </c>
      <c r="E121" s="205"/>
      <c r="F121" s="205"/>
      <c r="G121" s="205"/>
      <c r="H121" s="205"/>
      <c r="I121" s="205"/>
      <c r="J121" s="205"/>
      <c r="K121" s="205"/>
    </row>
    <row r="122" spans="1:11">
      <c r="D122" t="s">
        <v>180</v>
      </c>
      <c r="E122" s="174">
        <v>5.7</v>
      </c>
      <c r="F122" s="174">
        <v>5</v>
      </c>
      <c r="G122" s="174">
        <v>5.4</v>
      </c>
      <c r="H122" s="174">
        <v>6</v>
      </c>
      <c r="I122" s="174">
        <v>4.9000000000000004</v>
      </c>
      <c r="J122" s="204">
        <v>5.3666666666666671</v>
      </c>
      <c r="K122" s="251">
        <v>55.33660130718954</v>
      </c>
    </row>
    <row r="123" spans="1:11">
      <c r="D123" t="s">
        <v>181</v>
      </c>
      <c r="E123" s="174">
        <v>6.1</v>
      </c>
      <c r="F123" s="174">
        <v>6.3</v>
      </c>
      <c r="G123" s="174">
        <v>5.8</v>
      </c>
      <c r="H123" s="174">
        <v>6.5</v>
      </c>
      <c r="I123" s="174">
        <v>5.4</v>
      </c>
      <c r="J123" s="204">
        <v>6.0666666666666673</v>
      </c>
      <c r="K123" s="252"/>
    </row>
    <row r="124" spans="1:11">
      <c r="D124" t="s">
        <v>182</v>
      </c>
      <c r="E124" s="174">
        <v>5.5</v>
      </c>
      <c r="F124" s="174">
        <v>4.9000000000000004</v>
      </c>
      <c r="G124" s="174">
        <v>5.7</v>
      </c>
      <c r="H124" s="174">
        <v>6.4</v>
      </c>
      <c r="I124" s="174">
        <v>5</v>
      </c>
      <c r="J124" s="204">
        <v>5.4000000000000012</v>
      </c>
      <c r="K124" s="252"/>
    </row>
    <row r="125" spans="1:11">
      <c r="D125" t="s">
        <v>183</v>
      </c>
      <c r="E125" s="174">
        <v>5.0999999999999996</v>
      </c>
      <c r="F125" s="174">
        <v>4.9000000000000004</v>
      </c>
      <c r="G125" s="174">
        <v>5.2</v>
      </c>
      <c r="H125" s="174">
        <v>6</v>
      </c>
      <c r="I125" s="174">
        <v>5</v>
      </c>
      <c r="J125" s="204">
        <v>5.0999999999999996</v>
      </c>
      <c r="K125" s="253"/>
    </row>
    <row r="126" spans="1:11" ht="15.75" customHeight="1">
      <c r="A126" s="158">
        <v>23</v>
      </c>
      <c r="B126" s="158" t="s">
        <v>48</v>
      </c>
      <c r="C126" s="158" t="s">
        <v>78</v>
      </c>
      <c r="D126" s="158" t="s">
        <v>208</v>
      </c>
      <c r="E126" s="205"/>
      <c r="F126" s="205"/>
      <c r="G126" s="205"/>
      <c r="H126" s="205"/>
      <c r="I126" s="205"/>
      <c r="J126" s="205"/>
      <c r="K126" s="205"/>
    </row>
    <row r="127" spans="1:11">
      <c r="D127" t="s">
        <v>180</v>
      </c>
      <c r="E127" s="174">
        <v>6.2</v>
      </c>
      <c r="F127" s="174">
        <v>6.7</v>
      </c>
      <c r="G127" s="174">
        <v>6.4</v>
      </c>
      <c r="H127" s="174">
        <v>7.2</v>
      </c>
      <c r="I127" s="174">
        <v>6.3</v>
      </c>
      <c r="J127" s="204">
        <v>6.4666666666666659</v>
      </c>
      <c r="K127" s="251">
        <v>64.898692810457504</v>
      </c>
    </row>
    <row r="128" spans="1:11">
      <c r="D128" t="s">
        <v>181</v>
      </c>
      <c r="E128" s="174">
        <v>6.4</v>
      </c>
      <c r="F128" s="174">
        <v>6.6</v>
      </c>
      <c r="G128" s="174">
        <v>6.7</v>
      </c>
      <c r="H128" s="174">
        <v>7.1</v>
      </c>
      <c r="I128" s="174">
        <v>6.6</v>
      </c>
      <c r="J128" s="204">
        <v>6.6333333333333329</v>
      </c>
      <c r="K128" s="252"/>
    </row>
    <row r="129" spans="1:11">
      <c r="D129" t="s">
        <v>182</v>
      </c>
      <c r="E129" s="174">
        <v>6.2</v>
      </c>
      <c r="F129" s="174">
        <v>6.7</v>
      </c>
      <c r="G129" s="174">
        <v>6</v>
      </c>
      <c r="H129" s="174">
        <v>7</v>
      </c>
      <c r="I129" s="174">
        <v>6.5</v>
      </c>
      <c r="J129" s="204">
        <v>6.4666666666666659</v>
      </c>
      <c r="K129" s="252"/>
    </row>
    <row r="130" spans="1:11">
      <c r="D130" t="s">
        <v>183</v>
      </c>
      <c r="E130" s="174">
        <v>6.2</v>
      </c>
      <c r="F130" s="174">
        <v>6</v>
      </c>
      <c r="G130" s="174">
        <v>6.4</v>
      </c>
      <c r="H130" s="174">
        <v>6.8</v>
      </c>
      <c r="I130" s="174">
        <v>6.4</v>
      </c>
      <c r="J130" s="204">
        <v>6.3333333333333348</v>
      </c>
      <c r="K130" s="253"/>
    </row>
    <row r="131" spans="1:11" ht="15.75" customHeight="1">
      <c r="A131" s="158">
        <v>24</v>
      </c>
      <c r="B131" s="158" t="s">
        <v>49</v>
      </c>
      <c r="C131" s="158" t="s">
        <v>79</v>
      </c>
      <c r="D131" s="158" t="s">
        <v>216</v>
      </c>
      <c r="E131" s="205"/>
      <c r="F131" s="205"/>
      <c r="G131" s="205"/>
      <c r="H131" s="205"/>
      <c r="I131" s="205"/>
      <c r="J131" s="205"/>
      <c r="K131" s="205"/>
    </row>
    <row r="132" spans="1:11">
      <c r="D132" t="s">
        <v>180</v>
      </c>
      <c r="E132" s="174">
        <v>6.3</v>
      </c>
      <c r="F132" s="174">
        <v>6.6</v>
      </c>
      <c r="G132" s="174">
        <v>6.6</v>
      </c>
      <c r="H132" s="174">
        <v>7.1</v>
      </c>
      <c r="I132" s="174">
        <v>6</v>
      </c>
      <c r="J132" s="204">
        <v>6.5</v>
      </c>
      <c r="K132" s="251">
        <v>65.990196078431367</v>
      </c>
    </row>
    <row r="133" spans="1:11">
      <c r="D133" t="s">
        <v>181</v>
      </c>
      <c r="E133" s="174">
        <v>6.6</v>
      </c>
      <c r="F133" s="174">
        <v>7.1</v>
      </c>
      <c r="G133" s="174">
        <v>6.8</v>
      </c>
      <c r="H133" s="174">
        <v>7.4</v>
      </c>
      <c r="I133" s="174">
        <v>6.6</v>
      </c>
      <c r="J133" s="204">
        <v>6.833333333333333</v>
      </c>
      <c r="K133" s="252"/>
    </row>
    <row r="134" spans="1:11">
      <c r="D134" t="s">
        <v>182</v>
      </c>
      <c r="E134" s="174">
        <v>6.5</v>
      </c>
      <c r="F134" s="174">
        <v>6.7</v>
      </c>
      <c r="G134" s="174">
        <v>6.5</v>
      </c>
      <c r="H134" s="174">
        <v>7.2</v>
      </c>
      <c r="I134" s="174">
        <v>6.4</v>
      </c>
      <c r="J134" s="204">
        <v>6.5666666666666655</v>
      </c>
      <c r="K134" s="252"/>
    </row>
    <row r="135" spans="1:11">
      <c r="D135" t="s">
        <v>183</v>
      </c>
      <c r="E135" s="174">
        <v>6.3</v>
      </c>
      <c r="F135" s="174">
        <v>6.8</v>
      </c>
      <c r="G135" s="174">
        <v>6.1</v>
      </c>
      <c r="H135" s="174">
        <v>7.2</v>
      </c>
      <c r="I135" s="174">
        <v>6.1</v>
      </c>
      <c r="J135" s="204">
        <v>6.4000000000000012</v>
      </c>
      <c r="K135" s="253"/>
    </row>
    <row r="136" spans="1:11" ht="15.75" customHeight="1">
      <c r="A136" s="158">
        <v>25</v>
      </c>
      <c r="B136" s="158" t="s">
        <v>36</v>
      </c>
      <c r="C136" s="158" t="s">
        <v>80</v>
      </c>
      <c r="D136" s="158" t="s">
        <v>203</v>
      </c>
      <c r="E136" s="205"/>
      <c r="F136" s="205"/>
      <c r="G136" s="205"/>
      <c r="H136" s="205"/>
      <c r="I136" s="205"/>
      <c r="J136" s="205"/>
      <c r="K136" s="205"/>
    </row>
    <row r="137" spans="1:11">
      <c r="D137" t="s">
        <v>180</v>
      </c>
      <c r="E137" s="174">
        <v>6.5</v>
      </c>
      <c r="F137" s="174">
        <v>6.5</v>
      </c>
      <c r="G137" s="174">
        <v>6.4</v>
      </c>
      <c r="H137" s="174">
        <v>6.8</v>
      </c>
      <c r="I137" s="174">
        <v>6.3</v>
      </c>
      <c r="J137" s="204">
        <v>6.4666666666666659</v>
      </c>
      <c r="K137" s="251">
        <v>65.735294117647044</v>
      </c>
    </row>
    <row r="138" spans="1:11">
      <c r="D138" t="s">
        <v>181</v>
      </c>
      <c r="E138" s="174">
        <v>7.1</v>
      </c>
      <c r="F138" s="174">
        <v>6.9</v>
      </c>
      <c r="G138" s="174">
        <v>6.6</v>
      </c>
      <c r="H138" s="174">
        <v>7</v>
      </c>
      <c r="I138" s="174">
        <v>6.5</v>
      </c>
      <c r="J138" s="204">
        <v>6.833333333333333</v>
      </c>
      <c r="K138" s="252"/>
    </row>
    <row r="139" spans="1:11">
      <c r="D139" t="s">
        <v>182</v>
      </c>
      <c r="E139" s="174">
        <v>6.4</v>
      </c>
      <c r="F139" s="174">
        <v>6.4</v>
      </c>
      <c r="G139" s="174">
        <v>6.1</v>
      </c>
      <c r="H139" s="174">
        <v>6.9</v>
      </c>
      <c r="I139" s="174">
        <v>6.4</v>
      </c>
      <c r="J139" s="204">
        <v>6.3999999999999986</v>
      </c>
      <c r="K139" s="252"/>
    </row>
    <row r="140" spans="1:11">
      <c r="D140" t="s">
        <v>183</v>
      </c>
      <c r="E140" s="174">
        <v>6.5</v>
      </c>
      <c r="F140" s="174">
        <v>6.7</v>
      </c>
      <c r="G140" s="174">
        <v>6.4</v>
      </c>
      <c r="H140" s="174">
        <v>7.1</v>
      </c>
      <c r="I140" s="174">
        <v>6.3</v>
      </c>
      <c r="J140" s="204">
        <v>6.5333333333333323</v>
      </c>
      <c r="K140" s="253"/>
    </row>
    <row r="141" spans="1:11" ht="15.75" customHeight="1">
      <c r="A141" s="158">
        <v>26</v>
      </c>
      <c r="B141" s="158" t="s">
        <v>50</v>
      </c>
      <c r="C141" s="158" t="s">
        <v>81</v>
      </c>
      <c r="D141" s="158" t="s">
        <v>207</v>
      </c>
      <c r="E141" s="205"/>
      <c r="F141" s="205"/>
      <c r="G141" s="205"/>
      <c r="H141" s="205"/>
      <c r="I141" s="205"/>
      <c r="J141" s="205"/>
      <c r="K141" s="205"/>
    </row>
    <row r="142" spans="1:11">
      <c r="D142" t="s">
        <v>180</v>
      </c>
      <c r="E142" s="174">
        <v>6.5</v>
      </c>
      <c r="F142" s="174">
        <v>7.3</v>
      </c>
      <c r="G142" s="174">
        <v>6.5</v>
      </c>
      <c r="H142" s="174">
        <v>7.2</v>
      </c>
      <c r="I142" s="174">
        <v>6.3</v>
      </c>
      <c r="J142" s="204">
        <v>6.7333333333333316</v>
      </c>
      <c r="K142" s="251">
        <v>67.758169934640506</v>
      </c>
    </row>
    <row r="143" spans="1:11">
      <c r="D143" t="s">
        <v>181</v>
      </c>
      <c r="E143" s="174">
        <v>7.2</v>
      </c>
      <c r="F143" s="174">
        <v>7.3</v>
      </c>
      <c r="G143" s="174">
        <v>6.5</v>
      </c>
      <c r="H143" s="174">
        <v>7.1</v>
      </c>
      <c r="I143" s="174">
        <v>6.2</v>
      </c>
      <c r="J143" s="204">
        <v>6.9333333333333345</v>
      </c>
      <c r="K143" s="252"/>
    </row>
    <row r="144" spans="1:11">
      <c r="D144" t="s">
        <v>182</v>
      </c>
      <c r="E144" s="174">
        <v>6.8</v>
      </c>
      <c r="F144" s="174">
        <v>6.8</v>
      </c>
      <c r="G144" s="174">
        <v>6.7</v>
      </c>
      <c r="H144" s="174">
        <v>7.1</v>
      </c>
      <c r="I144" s="174">
        <v>6.3</v>
      </c>
      <c r="J144" s="204">
        <v>6.7666666666666648</v>
      </c>
      <c r="K144" s="252"/>
    </row>
    <row r="145" spans="1:11">
      <c r="D145" t="s">
        <v>183</v>
      </c>
      <c r="E145" s="174">
        <v>6.6</v>
      </c>
      <c r="F145" s="174">
        <v>6.6</v>
      </c>
      <c r="G145" s="174">
        <v>6.6</v>
      </c>
      <c r="H145" s="174">
        <v>7.3</v>
      </c>
      <c r="I145" s="174">
        <v>6.4</v>
      </c>
      <c r="J145" s="204">
        <v>6.5999999999999988</v>
      </c>
      <c r="K145" s="253"/>
    </row>
    <row r="146" spans="1:11" ht="15.75" customHeight="1">
      <c r="A146" s="158">
        <v>27</v>
      </c>
      <c r="B146" s="158" t="s">
        <v>51</v>
      </c>
      <c r="C146" s="158" t="s">
        <v>82</v>
      </c>
      <c r="D146" s="158" t="s">
        <v>202</v>
      </c>
      <c r="E146" s="205"/>
      <c r="F146" s="205"/>
      <c r="G146" s="205"/>
      <c r="H146" s="205"/>
      <c r="I146" s="205"/>
      <c r="J146" s="205"/>
      <c r="K146" s="205"/>
    </row>
    <row r="147" spans="1:11">
      <c r="D147" t="s">
        <v>180</v>
      </c>
      <c r="E147" s="174">
        <v>6</v>
      </c>
      <c r="F147" s="174">
        <v>5.3</v>
      </c>
      <c r="G147" s="174">
        <v>5.6</v>
      </c>
      <c r="H147" s="174">
        <v>6.1</v>
      </c>
      <c r="I147" s="174">
        <v>5.5</v>
      </c>
      <c r="J147" s="204">
        <v>5.6999999999999993</v>
      </c>
      <c r="K147" s="251">
        <v>56.980392156862735</v>
      </c>
    </row>
    <row r="148" spans="1:11">
      <c r="D148" t="s">
        <v>181</v>
      </c>
      <c r="E148" s="174">
        <v>6.4</v>
      </c>
      <c r="F148" s="174">
        <v>5.8</v>
      </c>
      <c r="G148" s="174">
        <v>5.3</v>
      </c>
      <c r="H148" s="174">
        <v>6.2</v>
      </c>
      <c r="I148" s="174">
        <v>5.6</v>
      </c>
      <c r="J148" s="204">
        <v>5.8666666666666663</v>
      </c>
      <c r="K148" s="252"/>
    </row>
    <row r="149" spans="1:11">
      <c r="D149" t="s">
        <v>182</v>
      </c>
      <c r="E149" s="174">
        <v>5.6</v>
      </c>
      <c r="F149" s="174">
        <v>5.3</v>
      </c>
      <c r="G149" s="174">
        <v>5.2</v>
      </c>
      <c r="H149" s="174">
        <v>6.2</v>
      </c>
      <c r="I149" s="174">
        <v>5.4</v>
      </c>
      <c r="J149" s="204">
        <v>5.4333333333333327</v>
      </c>
      <c r="K149" s="252"/>
    </row>
    <row r="150" spans="1:11">
      <c r="D150" t="s">
        <v>183</v>
      </c>
      <c r="E150" s="174">
        <v>6.3</v>
      </c>
      <c r="F150" s="174">
        <v>5.6</v>
      </c>
      <c r="G150" s="174">
        <v>5.4</v>
      </c>
      <c r="H150" s="174">
        <v>6.4</v>
      </c>
      <c r="I150" s="174">
        <v>5.5</v>
      </c>
      <c r="J150" s="204">
        <v>5.8</v>
      </c>
      <c r="K150" s="253"/>
    </row>
    <row r="151" spans="1:11" ht="15.75" customHeight="1">
      <c r="A151" s="158">
        <v>28</v>
      </c>
      <c r="B151" s="158" t="s">
        <v>52</v>
      </c>
      <c r="C151" s="158" t="s">
        <v>83</v>
      </c>
      <c r="D151" s="158" t="s">
        <v>202</v>
      </c>
      <c r="E151" s="205"/>
      <c r="F151" s="205"/>
      <c r="G151" s="205"/>
      <c r="H151" s="205"/>
      <c r="I151" s="205"/>
      <c r="J151" s="205"/>
      <c r="K151" s="205"/>
    </row>
    <row r="152" spans="1:11">
      <c r="D152" t="s">
        <v>180</v>
      </c>
      <c r="E152" s="174">
        <v>6.2</v>
      </c>
      <c r="F152" s="174">
        <v>5.6</v>
      </c>
      <c r="G152" s="174">
        <v>6.3</v>
      </c>
      <c r="H152" s="174">
        <v>6.7</v>
      </c>
      <c r="I152" s="174">
        <v>5.6</v>
      </c>
      <c r="J152" s="204">
        <v>6.0333333333333341</v>
      </c>
      <c r="K152" s="251">
        <v>64.542483660130713</v>
      </c>
    </row>
    <row r="153" spans="1:11">
      <c r="D153" t="s">
        <v>181</v>
      </c>
      <c r="E153" s="174">
        <v>6.7</v>
      </c>
      <c r="F153" s="174">
        <v>7.1</v>
      </c>
      <c r="G153" s="174">
        <v>6.4</v>
      </c>
      <c r="H153" s="174">
        <v>7.1</v>
      </c>
      <c r="I153" s="174">
        <v>6.2</v>
      </c>
      <c r="J153" s="204">
        <v>6.7333333333333352</v>
      </c>
      <c r="K153" s="252"/>
    </row>
    <row r="154" spans="1:11">
      <c r="D154" t="s">
        <v>182</v>
      </c>
      <c r="E154" s="174">
        <v>6.4</v>
      </c>
      <c r="F154" s="174">
        <v>6.5</v>
      </c>
      <c r="G154" s="174">
        <v>6.5</v>
      </c>
      <c r="H154" s="174">
        <v>6.9</v>
      </c>
      <c r="I154" s="174">
        <v>6.1</v>
      </c>
      <c r="J154" s="204">
        <v>6.4666666666666659</v>
      </c>
      <c r="K154" s="252"/>
    </row>
    <row r="155" spans="1:11">
      <c r="D155" t="s">
        <v>183</v>
      </c>
      <c r="E155" s="174">
        <v>6.5</v>
      </c>
      <c r="F155" s="174">
        <v>6.4</v>
      </c>
      <c r="G155" s="174">
        <v>6.5</v>
      </c>
      <c r="H155" s="174">
        <v>6.7</v>
      </c>
      <c r="I155" s="174">
        <v>6</v>
      </c>
      <c r="J155" s="204">
        <v>6.466666666666665</v>
      </c>
      <c r="K155" s="253"/>
    </row>
    <row r="156" spans="1:11" ht="15.75" customHeight="1">
      <c r="A156" s="158">
        <v>29</v>
      </c>
      <c r="B156" s="158" t="s">
        <v>217</v>
      </c>
      <c r="C156" s="158" t="s">
        <v>218</v>
      </c>
      <c r="D156" s="158" t="s">
        <v>216</v>
      </c>
      <c r="E156" s="205"/>
      <c r="F156" s="205"/>
      <c r="G156" s="205"/>
      <c r="H156" s="205"/>
      <c r="I156" s="205"/>
      <c r="J156" s="205"/>
      <c r="K156" s="205"/>
    </row>
    <row r="157" spans="1:11">
      <c r="D157" t="s">
        <v>180</v>
      </c>
      <c r="E157" s="174">
        <v>6.3</v>
      </c>
      <c r="F157" s="174">
        <v>6.7</v>
      </c>
      <c r="G157" s="174">
        <v>6.6</v>
      </c>
      <c r="H157" s="174">
        <v>6.9</v>
      </c>
      <c r="I157" s="174">
        <v>6.3</v>
      </c>
      <c r="J157" s="204">
        <v>6.5332999999999997</v>
      </c>
      <c r="K157" s="251">
        <v>65.558774509803911</v>
      </c>
    </row>
    <row r="158" spans="1:11">
      <c r="D158" t="s">
        <v>181</v>
      </c>
      <c r="E158" s="174">
        <v>6.8</v>
      </c>
      <c r="F158" s="174">
        <v>6.5</v>
      </c>
      <c r="G158" s="174">
        <v>6.6</v>
      </c>
      <c r="H158" s="174">
        <v>6.9</v>
      </c>
      <c r="I158" s="174">
        <v>6.2</v>
      </c>
      <c r="J158" s="204">
        <v>6.6</v>
      </c>
      <c r="K158" s="252"/>
    </row>
    <row r="159" spans="1:11">
      <c r="D159" t="s">
        <v>182</v>
      </c>
      <c r="E159" s="174">
        <v>6.3</v>
      </c>
      <c r="F159" s="174">
        <v>6.8</v>
      </c>
      <c r="G159" s="174">
        <v>6.3</v>
      </c>
      <c r="H159" s="174">
        <v>6.9</v>
      </c>
      <c r="I159" s="174">
        <v>6</v>
      </c>
      <c r="J159" s="204">
        <v>6.4667000000000003</v>
      </c>
      <c r="K159" s="252"/>
    </row>
    <row r="160" spans="1:11">
      <c r="D160" t="s">
        <v>183</v>
      </c>
      <c r="E160" s="174">
        <v>6.4</v>
      </c>
      <c r="F160" s="174">
        <v>6.9</v>
      </c>
      <c r="G160" s="174">
        <v>6.6</v>
      </c>
      <c r="H160" s="174">
        <v>7</v>
      </c>
      <c r="I160" s="174">
        <v>6.3</v>
      </c>
      <c r="J160" s="204">
        <v>6.6333000000000002</v>
      </c>
      <c r="K160" s="253"/>
    </row>
    <row r="161" spans="1:11" ht="15.75" customHeight="1">
      <c r="A161" s="158">
        <v>30</v>
      </c>
      <c r="B161" s="158" t="s">
        <v>53</v>
      </c>
      <c r="C161" s="158" t="s">
        <v>84</v>
      </c>
      <c r="D161" s="158" t="s">
        <v>215</v>
      </c>
      <c r="E161" s="205"/>
      <c r="F161" s="205"/>
      <c r="G161" s="205"/>
      <c r="H161" s="205"/>
      <c r="I161" s="205"/>
      <c r="J161" s="205"/>
      <c r="K161" s="205"/>
    </row>
    <row r="162" spans="1:11">
      <c r="D162" t="s">
        <v>180</v>
      </c>
      <c r="E162" s="174">
        <v>5.6</v>
      </c>
      <c r="F162" s="174">
        <v>4.9000000000000004</v>
      </c>
      <c r="G162" s="174">
        <v>5.5</v>
      </c>
      <c r="H162" s="174">
        <v>6</v>
      </c>
      <c r="I162" s="174">
        <v>4.8</v>
      </c>
      <c r="J162" s="204">
        <v>5.333333333333333</v>
      </c>
      <c r="K162" s="251">
        <v>44.218954248365996</v>
      </c>
    </row>
    <row r="163" spans="1:11">
      <c r="D163" t="s">
        <v>181</v>
      </c>
      <c r="E163" s="174">
        <v>6.2</v>
      </c>
      <c r="F163" s="174">
        <v>6</v>
      </c>
      <c r="G163" s="174">
        <v>5.0999999999999996</v>
      </c>
      <c r="H163" s="174">
        <v>6.1</v>
      </c>
      <c r="I163" s="174">
        <v>5.2</v>
      </c>
      <c r="J163" s="204">
        <v>5.7666666666666657</v>
      </c>
      <c r="K163" s="252"/>
    </row>
    <row r="164" spans="1:11">
      <c r="D164" t="s">
        <v>182</v>
      </c>
      <c r="E164" s="174">
        <v>5.6</v>
      </c>
      <c r="F164" s="174">
        <v>4.7</v>
      </c>
      <c r="G164" s="174">
        <v>5.7</v>
      </c>
      <c r="H164" s="174">
        <v>6.4</v>
      </c>
      <c r="I164" s="174">
        <v>5.3</v>
      </c>
      <c r="J164" s="204">
        <v>5.5333333333333323</v>
      </c>
      <c r="K164" s="252"/>
    </row>
    <row r="165" spans="1:11">
      <c r="D165" t="s">
        <v>183</v>
      </c>
      <c r="E165" s="174">
        <v>0</v>
      </c>
      <c r="F165" s="174">
        <v>0</v>
      </c>
      <c r="G165" s="174">
        <v>0</v>
      </c>
      <c r="H165" s="174">
        <v>0</v>
      </c>
      <c r="I165" s="174">
        <v>0</v>
      </c>
      <c r="J165" s="204">
        <v>0</v>
      </c>
      <c r="K165" s="253"/>
    </row>
    <row r="166" spans="1:11" ht="15.75" customHeight="1">
      <c r="A166" s="158">
        <v>31</v>
      </c>
      <c r="B166" s="158" t="s">
        <v>54</v>
      </c>
      <c r="C166" s="158" t="s">
        <v>85</v>
      </c>
      <c r="D166" s="158" t="s">
        <v>219</v>
      </c>
      <c r="E166" s="205"/>
      <c r="F166" s="205"/>
      <c r="G166" s="205"/>
      <c r="H166" s="205"/>
      <c r="I166" s="205"/>
      <c r="J166" s="205"/>
      <c r="K166" s="205"/>
    </row>
    <row r="167" spans="1:11">
      <c r="D167" t="s">
        <v>180</v>
      </c>
      <c r="E167" s="174">
        <v>6.1</v>
      </c>
      <c r="F167" s="174">
        <v>6.4</v>
      </c>
      <c r="G167" s="174">
        <v>6.5</v>
      </c>
      <c r="H167" s="174">
        <v>6.8</v>
      </c>
      <c r="I167" s="174">
        <v>5.9</v>
      </c>
      <c r="J167" s="204">
        <v>6.333333333333333</v>
      </c>
      <c r="K167" s="251">
        <v>65.055555555555557</v>
      </c>
    </row>
    <row r="168" spans="1:11">
      <c r="D168" t="s">
        <v>181</v>
      </c>
      <c r="E168" s="174">
        <v>6.5</v>
      </c>
      <c r="F168" s="174">
        <v>6.9</v>
      </c>
      <c r="G168" s="174">
        <v>6.6</v>
      </c>
      <c r="H168" s="174">
        <v>7</v>
      </c>
      <c r="I168" s="174">
        <v>6.5</v>
      </c>
      <c r="J168" s="204">
        <v>6.666666666666667</v>
      </c>
      <c r="K168" s="252"/>
    </row>
    <row r="169" spans="1:11">
      <c r="D169" t="s">
        <v>182</v>
      </c>
      <c r="E169" s="174">
        <v>6.4</v>
      </c>
      <c r="F169" s="174">
        <v>6.5</v>
      </c>
      <c r="G169" s="174">
        <v>6.2</v>
      </c>
      <c r="H169" s="174">
        <v>6.6</v>
      </c>
      <c r="I169" s="174">
        <v>6</v>
      </c>
      <c r="J169" s="204">
        <v>6.3666666666666671</v>
      </c>
      <c r="K169" s="252"/>
    </row>
    <row r="170" spans="1:11">
      <c r="D170" t="s">
        <v>183</v>
      </c>
      <c r="E170" s="174">
        <v>6.6</v>
      </c>
      <c r="F170" s="174">
        <v>7.5</v>
      </c>
      <c r="G170" s="174">
        <v>6.5</v>
      </c>
      <c r="H170" s="174">
        <v>6.8</v>
      </c>
      <c r="I170" s="174">
        <v>6.2</v>
      </c>
      <c r="J170" s="204">
        <v>6.6333333333333337</v>
      </c>
      <c r="K170" s="253"/>
    </row>
    <row r="171" spans="1:11" ht="15.75" customHeight="1">
      <c r="A171" s="158">
        <v>32</v>
      </c>
      <c r="B171" s="158" t="s">
        <v>55</v>
      </c>
      <c r="C171" s="158" t="s">
        <v>86</v>
      </c>
      <c r="D171" s="158" t="s">
        <v>205</v>
      </c>
      <c r="E171" s="205"/>
      <c r="F171" s="205"/>
      <c r="G171" s="205"/>
      <c r="H171" s="205"/>
      <c r="I171" s="205"/>
      <c r="J171" s="205"/>
      <c r="K171" s="205"/>
    </row>
    <row r="172" spans="1:11">
      <c r="D172" t="s">
        <v>180</v>
      </c>
      <c r="E172" s="174">
        <v>6</v>
      </c>
      <c r="F172" s="174">
        <v>6.3</v>
      </c>
      <c r="G172" s="174">
        <v>6.3</v>
      </c>
      <c r="H172" s="174">
        <v>6.7</v>
      </c>
      <c r="I172" s="174">
        <v>5.9</v>
      </c>
      <c r="J172" s="204">
        <v>6.2</v>
      </c>
      <c r="K172" s="251">
        <v>66.075163398692794</v>
      </c>
    </row>
    <row r="173" spans="1:11">
      <c r="D173" t="s">
        <v>181</v>
      </c>
      <c r="E173" s="174">
        <v>6.9</v>
      </c>
      <c r="F173" s="174">
        <v>7.7</v>
      </c>
      <c r="G173" s="174">
        <v>6.4</v>
      </c>
      <c r="H173" s="174">
        <v>7.2</v>
      </c>
      <c r="I173" s="174">
        <v>6.1</v>
      </c>
      <c r="J173" s="204">
        <v>6.833333333333333</v>
      </c>
      <c r="K173" s="252"/>
    </row>
    <row r="174" spans="1:11">
      <c r="D174" t="s">
        <v>182</v>
      </c>
      <c r="E174" s="174">
        <v>6.6</v>
      </c>
      <c r="F174" s="174">
        <v>6.9</v>
      </c>
      <c r="G174" s="174">
        <v>6.7</v>
      </c>
      <c r="H174" s="174">
        <v>7.1</v>
      </c>
      <c r="I174" s="174">
        <v>6.5</v>
      </c>
      <c r="J174" s="204">
        <v>6.7333333333333316</v>
      </c>
      <c r="K174" s="252"/>
    </row>
    <row r="175" spans="1:11">
      <c r="D175" t="s">
        <v>183</v>
      </c>
      <c r="E175" s="174">
        <v>6.5</v>
      </c>
      <c r="F175" s="174">
        <v>6.7</v>
      </c>
      <c r="G175" s="174">
        <v>6.4</v>
      </c>
      <c r="H175" s="174">
        <v>7</v>
      </c>
      <c r="I175" s="174">
        <v>6.3</v>
      </c>
      <c r="J175" s="204">
        <v>6.5333333333333323</v>
      </c>
      <c r="K175" s="253"/>
    </row>
    <row r="176" spans="1:11" ht="15.75" customHeight="1">
      <c r="A176" s="158">
        <v>33</v>
      </c>
      <c r="B176" s="158" t="s">
        <v>56</v>
      </c>
      <c r="C176" s="158" t="s">
        <v>87</v>
      </c>
      <c r="D176" s="158" t="s">
        <v>202</v>
      </c>
      <c r="E176" s="205"/>
      <c r="F176" s="205"/>
      <c r="G176" s="205"/>
      <c r="H176" s="205"/>
      <c r="I176" s="205"/>
      <c r="J176" s="205"/>
      <c r="K176" s="205"/>
    </row>
    <row r="177" spans="1:11">
      <c r="D177" t="s">
        <v>180</v>
      </c>
      <c r="E177" s="174">
        <v>6.7</v>
      </c>
      <c r="F177" s="174">
        <v>6.4</v>
      </c>
      <c r="G177" s="174">
        <v>6.3</v>
      </c>
      <c r="H177" s="174">
        <v>6.9</v>
      </c>
      <c r="I177" s="174">
        <v>6</v>
      </c>
      <c r="J177" s="204">
        <v>6.4666666666666686</v>
      </c>
      <c r="K177" s="251">
        <v>64.052287581699332</v>
      </c>
    </row>
    <row r="178" spans="1:11">
      <c r="D178" t="s">
        <v>181</v>
      </c>
      <c r="E178" s="174">
        <v>6.7</v>
      </c>
      <c r="F178" s="174">
        <v>7</v>
      </c>
      <c r="G178" s="174">
        <v>6.6</v>
      </c>
      <c r="H178" s="174">
        <v>6.6</v>
      </c>
      <c r="I178" s="174">
        <v>6.3</v>
      </c>
      <c r="J178" s="204">
        <v>6.633333333333332</v>
      </c>
      <c r="K178" s="252"/>
    </row>
    <row r="179" spans="1:11">
      <c r="D179" t="s">
        <v>182</v>
      </c>
      <c r="E179" s="174">
        <v>6</v>
      </c>
      <c r="F179" s="174">
        <v>6.2</v>
      </c>
      <c r="G179" s="174">
        <v>5.8</v>
      </c>
      <c r="H179" s="174">
        <v>6.5</v>
      </c>
      <c r="I179" s="174">
        <v>6.2</v>
      </c>
      <c r="J179" s="204">
        <v>6.1333333333333329</v>
      </c>
      <c r="K179" s="252"/>
    </row>
    <row r="180" spans="1:11">
      <c r="D180" t="s">
        <v>183</v>
      </c>
      <c r="E180" s="174">
        <v>6.3</v>
      </c>
      <c r="F180" s="174">
        <v>6.5</v>
      </c>
      <c r="G180" s="174">
        <v>6.3</v>
      </c>
      <c r="H180" s="174">
        <v>6.8</v>
      </c>
      <c r="I180" s="174">
        <v>6.2</v>
      </c>
      <c r="J180" s="204">
        <v>6.3666666666666671</v>
      </c>
      <c r="K180" s="253"/>
    </row>
    <row r="181" spans="1:11" ht="15.75" customHeight="1">
      <c r="A181" s="158">
        <v>34</v>
      </c>
      <c r="B181" s="158" t="s">
        <v>90</v>
      </c>
      <c r="C181" s="158" t="s">
        <v>91</v>
      </c>
      <c r="D181" s="158" t="s">
        <v>207</v>
      </c>
      <c r="E181" s="205"/>
      <c r="F181" s="205"/>
      <c r="G181" s="205"/>
      <c r="H181" s="205"/>
      <c r="I181" s="205"/>
      <c r="J181" s="205"/>
      <c r="K181" s="205"/>
    </row>
    <row r="182" spans="1:11">
      <c r="D182" t="s">
        <v>180</v>
      </c>
      <c r="E182" s="174">
        <v>6.5</v>
      </c>
      <c r="F182" s="174">
        <v>6.7</v>
      </c>
      <c r="G182" s="174">
        <v>6.8</v>
      </c>
      <c r="H182" s="174">
        <v>7.1</v>
      </c>
      <c r="I182" s="174">
        <v>6.1</v>
      </c>
      <c r="J182" s="204">
        <v>6.666666666666667</v>
      </c>
      <c r="K182" s="251">
        <v>66.238562091503269</v>
      </c>
    </row>
    <row r="183" spans="1:11">
      <c r="D183" t="s">
        <v>181</v>
      </c>
      <c r="E183" s="174">
        <v>7</v>
      </c>
      <c r="F183" s="174">
        <v>6.9</v>
      </c>
      <c r="G183" s="174">
        <v>6.4</v>
      </c>
      <c r="H183" s="174">
        <v>7</v>
      </c>
      <c r="I183" s="174">
        <v>5.9</v>
      </c>
      <c r="J183" s="204">
        <v>6.7666666666666684</v>
      </c>
      <c r="K183" s="252"/>
    </row>
    <row r="184" spans="1:11">
      <c r="D184" t="s">
        <v>182</v>
      </c>
      <c r="E184" s="174">
        <v>6.5</v>
      </c>
      <c r="F184" s="174">
        <v>6.5</v>
      </c>
      <c r="G184" s="174">
        <v>6.5</v>
      </c>
      <c r="H184" s="174">
        <v>7.2</v>
      </c>
      <c r="I184" s="174">
        <v>6.4</v>
      </c>
      <c r="J184" s="204">
        <v>6.5</v>
      </c>
      <c r="K184" s="252"/>
    </row>
    <row r="185" spans="1:11">
      <c r="D185" t="s">
        <v>183</v>
      </c>
      <c r="E185" s="174">
        <v>6.5</v>
      </c>
      <c r="F185" s="174">
        <v>6.6</v>
      </c>
      <c r="G185" s="174">
        <v>6.5</v>
      </c>
      <c r="H185" s="174">
        <v>7.1</v>
      </c>
      <c r="I185" s="174">
        <v>6.4</v>
      </c>
      <c r="J185" s="204">
        <v>6.5333333333333341</v>
      </c>
      <c r="K185" s="253"/>
    </row>
    <row r="186" spans="1:11" ht="15.75" customHeight="1">
      <c r="A186" s="158">
        <v>35</v>
      </c>
      <c r="B186" s="158" t="s">
        <v>92</v>
      </c>
      <c r="C186" s="158" t="s">
        <v>93</v>
      </c>
      <c r="D186" s="158" t="s">
        <v>211</v>
      </c>
      <c r="E186" s="205"/>
      <c r="F186" s="205"/>
      <c r="G186" s="205"/>
      <c r="H186" s="205"/>
      <c r="I186" s="205"/>
      <c r="J186" s="205"/>
      <c r="K186" s="205"/>
    </row>
    <row r="187" spans="1:11">
      <c r="D187" t="s">
        <v>180</v>
      </c>
      <c r="E187" s="174">
        <v>6.4</v>
      </c>
      <c r="F187" s="174">
        <v>6.6</v>
      </c>
      <c r="G187" s="174">
        <v>6.2</v>
      </c>
      <c r="H187" s="174">
        <v>6.8</v>
      </c>
      <c r="I187" s="174">
        <v>5.9</v>
      </c>
      <c r="J187" s="204">
        <v>6.3999999999999986</v>
      </c>
      <c r="K187" s="251">
        <v>62.94771241830064</v>
      </c>
    </row>
    <row r="188" spans="1:11">
      <c r="D188" t="s">
        <v>181</v>
      </c>
      <c r="E188" s="174">
        <v>6.4</v>
      </c>
      <c r="F188" s="174">
        <v>6.4</v>
      </c>
      <c r="G188" s="174">
        <v>6.4</v>
      </c>
      <c r="H188" s="174">
        <v>6.9</v>
      </c>
      <c r="I188" s="174">
        <v>6</v>
      </c>
      <c r="J188" s="204">
        <v>6.4000000000000012</v>
      </c>
      <c r="K188" s="252"/>
    </row>
    <row r="189" spans="1:11">
      <c r="D189" t="s">
        <v>182</v>
      </c>
      <c r="E189" s="174">
        <v>6.1</v>
      </c>
      <c r="F189" s="174">
        <v>5.9</v>
      </c>
      <c r="G189" s="174">
        <v>5.7</v>
      </c>
      <c r="H189" s="174">
        <v>6.5</v>
      </c>
      <c r="I189" s="174">
        <v>6.2</v>
      </c>
      <c r="J189" s="204">
        <v>6.0666666666666664</v>
      </c>
      <c r="K189" s="252"/>
    </row>
    <row r="190" spans="1:11">
      <c r="D190" t="s">
        <v>183</v>
      </c>
      <c r="E190" s="174">
        <v>6.4</v>
      </c>
      <c r="F190" s="174">
        <v>6.4</v>
      </c>
      <c r="G190" s="174">
        <v>6</v>
      </c>
      <c r="H190" s="174">
        <v>6.9</v>
      </c>
      <c r="I190" s="174">
        <v>6.2</v>
      </c>
      <c r="J190" s="204">
        <v>6.333333333333333</v>
      </c>
      <c r="K190" s="253"/>
    </row>
    <row r="191" spans="1:11" ht="15.75" customHeight="1">
      <c r="A191" s="158">
        <v>36</v>
      </c>
      <c r="B191" s="158" t="s">
        <v>94</v>
      </c>
      <c r="C191" s="158" t="s">
        <v>95</v>
      </c>
      <c r="D191" s="158" t="s">
        <v>203</v>
      </c>
      <c r="E191" s="205"/>
      <c r="F191" s="205"/>
      <c r="G191" s="205"/>
      <c r="H191" s="205"/>
      <c r="I191" s="205"/>
      <c r="J191" s="205"/>
      <c r="K191" s="205"/>
    </row>
    <row r="192" spans="1:11">
      <c r="D192" t="s">
        <v>180</v>
      </c>
      <c r="E192" s="174">
        <v>6.6</v>
      </c>
      <c r="F192" s="174">
        <v>6.3</v>
      </c>
      <c r="G192" s="174">
        <v>6.1</v>
      </c>
      <c r="H192" s="174">
        <v>6.5</v>
      </c>
      <c r="I192" s="174">
        <v>5</v>
      </c>
      <c r="J192" s="204">
        <v>6.3</v>
      </c>
      <c r="K192" s="251">
        <v>66.003267973856197</v>
      </c>
    </row>
    <row r="193" spans="1:11">
      <c r="D193" t="s">
        <v>181</v>
      </c>
      <c r="E193" s="174">
        <v>7.7</v>
      </c>
      <c r="F193" s="174">
        <v>6.7</v>
      </c>
      <c r="G193" s="174">
        <v>6.8</v>
      </c>
      <c r="H193" s="174">
        <v>7.1</v>
      </c>
      <c r="I193" s="174">
        <v>6.4</v>
      </c>
      <c r="J193" s="204">
        <v>6.8666666666666645</v>
      </c>
      <c r="K193" s="252"/>
    </row>
    <row r="194" spans="1:11">
      <c r="D194" t="s">
        <v>182</v>
      </c>
      <c r="E194" s="174">
        <v>6.8</v>
      </c>
      <c r="F194" s="174">
        <v>6.6</v>
      </c>
      <c r="G194" s="174">
        <v>6.3</v>
      </c>
      <c r="H194" s="174">
        <v>7.3</v>
      </c>
      <c r="I194" s="174">
        <v>5.9</v>
      </c>
      <c r="J194" s="204">
        <v>6.5666666666666655</v>
      </c>
      <c r="K194" s="252"/>
    </row>
    <row r="195" spans="1:11">
      <c r="D195" t="s">
        <v>183</v>
      </c>
      <c r="E195" s="174">
        <v>6.5</v>
      </c>
      <c r="F195" s="174">
        <v>6.7</v>
      </c>
      <c r="G195" s="174">
        <v>6.5</v>
      </c>
      <c r="H195" s="174">
        <v>6.7</v>
      </c>
      <c r="I195" s="174">
        <v>6</v>
      </c>
      <c r="J195" s="204">
        <v>6.5666666666666664</v>
      </c>
      <c r="K195" s="253"/>
    </row>
    <row r="196" spans="1:11" ht="15.75" customHeight="1">
      <c r="A196" s="158">
        <v>37</v>
      </c>
      <c r="B196" s="158" t="s">
        <v>96</v>
      </c>
      <c r="C196" s="158" t="s">
        <v>97</v>
      </c>
      <c r="D196" s="158" t="s">
        <v>220</v>
      </c>
      <c r="E196" s="205"/>
      <c r="F196" s="205"/>
      <c r="G196" s="205"/>
      <c r="H196" s="205"/>
      <c r="I196" s="205"/>
      <c r="J196" s="205"/>
      <c r="K196" s="205"/>
    </row>
    <row r="197" spans="1:11">
      <c r="D197" t="s">
        <v>180</v>
      </c>
      <c r="E197" s="174">
        <v>6.8</v>
      </c>
      <c r="F197" s="174">
        <v>6.4</v>
      </c>
      <c r="G197" s="174">
        <v>6.4</v>
      </c>
      <c r="H197" s="174">
        <v>6.7</v>
      </c>
      <c r="I197" s="174">
        <v>6.2</v>
      </c>
      <c r="J197" s="204">
        <v>6.5</v>
      </c>
      <c r="K197" s="251">
        <v>65.509803921568619</v>
      </c>
    </row>
    <row r="198" spans="1:11">
      <c r="D198" t="s">
        <v>181</v>
      </c>
      <c r="E198" s="174">
        <v>7.4</v>
      </c>
      <c r="F198" s="174">
        <v>7.1</v>
      </c>
      <c r="G198" s="174">
        <v>6.4</v>
      </c>
      <c r="H198" s="174">
        <v>7</v>
      </c>
      <c r="I198" s="174">
        <v>5.7</v>
      </c>
      <c r="J198" s="204">
        <v>6.8333333333333348</v>
      </c>
      <c r="K198" s="252"/>
    </row>
    <row r="199" spans="1:11">
      <c r="D199" t="s">
        <v>182</v>
      </c>
      <c r="E199" s="174">
        <v>6.8</v>
      </c>
      <c r="F199" s="174">
        <v>6.3</v>
      </c>
      <c r="G199" s="174">
        <v>6.2</v>
      </c>
      <c r="H199" s="174">
        <v>6.6</v>
      </c>
      <c r="I199" s="174">
        <v>5.7</v>
      </c>
      <c r="J199" s="204">
        <v>6.3666666666666663</v>
      </c>
      <c r="K199" s="252"/>
    </row>
    <row r="200" spans="1:11">
      <c r="D200" t="s">
        <v>183</v>
      </c>
      <c r="E200" s="174">
        <v>6.7</v>
      </c>
      <c r="F200" s="174">
        <v>6.5</v>
      </c>
      <c r="G200" s="174">
        <v>6.3</v>
      </c>
      <c r="H200" s="174">
        <v>6.5</v>
      </c>
      <c r="I200" s="174">
        <v>5.7</v>
      </c>
      <c r="J200" s="204">
        <v>6.4333333333333336</v>
      </c>
      <c r="K200" s="253"/>
    </row>
    <row r="201" spans="1:11" ht="15.75" customHeight="1">
      <c r="A201" s="158">
        <v>38</v>
      </c>
      <c r="B201" s="158" t="s">
        <v>92</v>
      </c>
      <c r="C201" s="158" t="s">
        <v>98</v>
      </c>
      <c r="D201" s="158" t="s">
        <v>213</v>
      </c>
      <c r="E201" s="205"/>
      <c r="F201" s="205"/>
      <c r="G201" s="205"/>
      <c r="H201" s="205"/>
      <c r="I201" s="205"/>
      <c r="J201" s="205"/>
      <c r="K201" s="205"/>
    </row>
    <row r="202" spans="1:11">
      <c r="D202" t="s">
        <v>180</v>
      </c>
      <c r="E202" s="174">
        <v>6.4</v>
      </c>
      <c r="F202" s="174">
        <v>6.2</v>
      </c>
      <c r="G202" s="174">
        <v>6.3</v>
      </c>
      <c r="H202" s="174">
        <v>6.8</v>
      </c>
      <c r="I202" s="174">
        <v>6</v>
      </c>
      <c r="J202" s="204">
        <v>6.3000000000000007</v>
      </c>
      <c r="K202" s="251">
        <v>65.490196078431353</v>
      </c>
    </row>
    <row r="203" spans="1:11">
      <c r="D203" t="s">
        <v>181</v>
      </c>
      <c r="E203" s="174">
        <v>7.3</v>
      </c>
      <c r="F203" s="174">
        <v>7.3</v>
      </c>
      <c r="G203" s="174">
        <v>6.6</v>
      </c>
      <c r="H203" s="174">
        <v>7.3</v>
      </c>
      <c r="I203" s="174">
        <v>6.4</v>
      </c>
      <c r="J203" s="204">
        <v>7.0666666666666655</v>
      </c>
      <c r="K203" s="252"/>
    </row>
    <row r="204" spans="1:11">
      <c r="D204" t="s">
        <v>182</v>
      </c>
      <c r="E204" s="174">
        <v>5.9</v>
      </c>
      <c r="F204" s="174">
        <v>6.4</v>
      </c>
      <c r="G204" s="174">
        <v>6.1</v>
      </c>
      <c r="H204" s="174">
        <v>6.5</v>
      </c>
      <c r="I204" s="174">
        <v>6.2</v>
      </c>
      <c r="J204" s="204">
        <v>6.2333333333333316</v>
      </c>
      <c r="K204" s="252"/>
    </row>
    <row r="205" spans="1:11">
      <c r="D205" t="s">
        <v>183</v>
      </c>
      <c r="E205" s="174">
        <v>6.4</v>
      </c>
      <c r="F205" s="174">
        <v>6.7</v>
      </c>
      <c r="G205" s="174">
        <v>6.4</v>
      </c>
      <c r="H205" s="174">
        <v>6.6</v>
      </c>
      <c r="I205" s="174">
        <v>6.4</v>
      </c>
      <c r="J205" s="204">
        <v>6.4666666666666659</v>
      </c>
      <c r="K205" s="253"/>
    </row>
    <row r="206" spans="1:11" ht="15.75" customHeight="1">
      <c r="A206" s="158">
        <v>39</v>
      </c>
      <c r="B206" s="158" t="s">
        <v>99</v>
      </c>
      <c r="C206" s="158" t="s">
        <v>100</v>
      </c>
      <c r="D206" s="158" t="s">
        <v>221</v>
      </c>
      <c r="E206" s="205"/>
      <c r="F206" s="205"/>
      <c r="G206" s="205"/>
      <c r="H206" s="205"/>
      <c r="I206" s="205"/>
      <c r="J206" s="205"/>
      <c r="K206" s="205"/>
    </row>
    <row r="207" spans="1:11">
      <c r="D207" t="s">
        <v>180</v>
      </c>
      <c r="E207" s="174">
        <v>6.1</v>
      </c>
      <c r="F207" s="174">
        <v>5.6</v>
      </c>
      <c r="G207" s="174">
        <v>6</v>
      </c>
      <c r="H207" s="174">
        <v>6.2</v>
      </c>
      <c r="I207" s="174">
        <v>5.8</v>
      </c>
      <c r="J207" s="204">
        <v>5.9666666666666659</v>
      </c>
      <c r="K207" s="251">
        <v>56.869281045751634</v>
      </c>
    </row>
    <row r="208" spans="1:11">
      <c r="D208" t="s">
        <v>181</v>
      </c>
      <c r="E208" s="174">
        <v>5.9</v>
      </c>
      <c r="F208" s="174">
        <v>5.7</v>
      </c>
      <c r="G208" s="174">
        <v>5.3</v>
      </c>
      <c r="H208" s="174">
        <v>6.1</v>
      </c>
      <c r="I208" s="174">
        <v>5.2</v>
      </c>
      <c r="J208" s="204">
        <v>5.6333333333333337</v>
      </c>
      <c r="K208" s="252"/>
    </row>
    <row r="209" spans="1:11">
      <c r="D209" t="s">
        <v>182</v>
      </c>
      <c r="E209" s="174">
        <v>5.8</v>
      </c>
      <c r="F209" s="174">
        <v>5.3</v>
      </c>
      <c r="G209" s="174">
        <v>5.6</v>
      </c>
      <c r="H209" s="174">
        <v>6.4</v>
      </c>
      <c r="I209" s="174">
        <v>5.6</v>
      </c>
      <c r="J209" s="204">
        <v>5.6666666666666679</v>
      </c>
      <c r="K209" s="252"/>
    </row>
    <row r="210" spans="1:11">
      <c r="D210" t="s">
        <v>183</v>
      </c>
      <c r="E210" s="174">
        <v>5.6</v>
      </c>
      <c r="F210" s="174">
        <v>4.5</v>
      </c>
      <c r="G210" s="174">
        <v>5.2</v>
      </c>
      <c r="H210" s="174">
        <v>6.2</v>
      </c>
      <c r="I210" s="174">
        <v>5.7</v>
      </c>
      <c r="J210" s="204">
        <v>5.5</v>
      </c>
      <c r="K210" s="253"/>
    </row>
    <row r="211" spans="1:11" ht="15.75" customHeight="1">
      <c r="A211" s="158">
        <v>40</v>
      </c>
      <c r="B211" s="158" t="s">
        <v>101</v>
      </c>
      <c r="C211" s="158" t="s">
        <v>102</v>
      </c>
      <c r="D211" s="158" t="s">
        <v>205</v>
      </c>
      <c r="E211" s="205"/>
      <c r="F211" s="205"/>
      <c r="G211" s="205"/>
      <c r="H211" s="205"/>
      <c r="I211" s="205"/>
      <c r="J211" s="205"/>
      <c r="K211" s="205"/>
    </row>
    <row r="212" spans="1:11">
      <c r="D212" t="s">
        <v>180</v>
      </c>
      <c r="E212" s="174">
        <v>6.3</v>
      </c>
      <c r="F212" s="174">
        <v>6.7</v>
      </c>
      <c r="G212" s="174">
        <v>6.2</v>
      </c>
      <c r="H212" s="174">
        <v>6.4</v>
      </c>
      <c r="I212" s="174">
        <v>5.8</v>
      </c>
      <c r="J212" s="204">
        <v>6.3000000000000007</v>
      </c>
      <c r="K212" s="251">
        <v>63.499999999999986</v>
      </c>
    </row>
    <row r="213" spans="1:11">
      <c r="D213" t="s">
        <v>181</v>
      </c>
      <c r="E213" s="174">
        <v>6.9</v>
      </c>
      <c r="F213" s="174">
        <v>7</v>
      </c>
      <c r="G213" s="174">
        <v>6.1</v>
      </c>
      <c r="H213" s="174">
        <v>6.8</v>
      </c>
      <c r="I213" s="174">
        <v>6</v>
      </c>
      <c r="J213" s="204">
        <v>6.5999999999999988</v>
      </c>
      <c r="K213" s="252"/>
    </row>
    <row r="214" spans="1:11">
      <c r="D214" t="s">
        <v>182</v>
      </c>
      <c r="E214" s="174">
        <v>6.2</v>
      </c>
      <c r="F214" s="174">
        <v>6.5</v>
      </c>
      <c r="G214" s="174">
        <v>6</v>
      </c>
      <c r="H214" s="174">
        <v>6.7</v>
      </c>
      <c r="I214" s="174">
        <v>6.2</v>
      </c>
      <c r="J214" s="204">
        <v>6.3</v>
      </c>
      <c r="K214" s="252"/>
    </row>
    <row r="215" spans="1:11">
      <c r="D215" t="s">
        <v>183</v>
      </c>
      <c r="E215" s="174">
        <v>6.1</v>
      </c>
      <c r="F215" s="174">
        <v>6.1</v>
      </c>
      <c r="G215" s="174">
        <v>6.1</v>
      </c>
      <c r="H215" s="174">
        <v>6.7</v>
      </c>
      <c r="I215" s="174">
        <v>6.1</v>
      </c>
      <c r="J215" s="204">
        <v>6.0999999999999988</v>
      </c>
      <c r="K215" s="253"/>
    </row>
    <row r="216" spans="1:11" ht="15.75" customHeight="1">
      <c r="A216" s="158">
        <v>41</v>
      </c>
      <c r="B216" s="158" t="s">
        <v>103</v>
      </c>
      <c r="C216" s="158" t="s">
        <v>104</v>
      </c>
      <c r="D216" s="158" t="s">
        <v>222</v>
      </c>
      <c r="E216" s="205"/>
      <c r="F216" s="205"/>
      <c r="G216" s="205"/>
      <c r="H216" s="205"/>
      <c r="I216" s="205"/>
      <c r="J216" s="205"/>
      <c r="K216" s="205"/>
    </row>
    <row r="217" spans="1:11">
      <c r="D217" t="s">
        <v>180</v>
      </c>
      <c r="E217" s="174">
        <v>5.9</v>
      </c>
      <c r="F217" s="174">
        <v>5.2</v>
      </c>
      <c r="G217" s="174">
        <v>6.1</v>
      </c>
      <c r="H217" s="174">
        <v>6.3</v>
      </c>
      <c r="I217" s="174">
        <v>6</v>
      </c>
      <c r="J217" s="204">
        <v>6.0000000000000009</v>
      </c>
      <c r="K217" s="251">
        <v>59.330065359477118</v>
      </c>
    </row>
    <row r="218" spans="1:11">
      <c r="D218" t="s">
        <v>181</v>
      </c>
      <c r="E218" s="174">
        <v>5.8</v>
      </c>
      <c r="F218" s="174">
        <v>6.5</v>
      </c>
      <c r="G218" s="174">
        <v>5.5</v>
      </c>
      <c r="H218" s="174">
        <v>6.2</v>
      </c>
      <c r="I218" s="174">
        <v>5.7</v>
      </c>
      <c r="J218" s="204">
        <v>5.8999999999999995</v>
      </c>
      <c r="K218" s="252"/>
    </row>
    <row r="219" spans="1:11">
      <c r="D219" t="s">
        <v>182</v>
      </c>
      <c r="E219" s="174">
        <v>6</v>
      </c>
      <c r="F219" s="174">
        <v>5.7</v>
      </c>
      <c r="G219" s="174">
        <v>5.8</v>
      </c>
      <c r="H219" s="174">
        <v>6.3</v>
      </c>
      <c r="I219" s="174">
        <v>6.1</v>
      </c>
      <c r="J219" s="204">
        <v>5.9666666666666659</v>
      </c>
      <c r="K219" s="252"/>
    </row>
    <row r="220" spans="1:11">
      <c r="D220" t="s">
        <v>183</v>
      </c>
      <c r="E220" s="174">
        <v>6</v>
      </c>
      <c r="F220" s="174">
        <v>5.8</v>
      </c>
      <c r="G220" s="174">
        <v>5.8</v>
      </c>
      <c r="H220" s="174">
        <v>6.3</v>
      </c>
      <c r="I220" s="174">
        <v>5.8</v>
      </c>
      <c r="J220" s="204">
        <v>5.8666666666666671</v>
      </c>
      <c r="K220" s="253"/>
    </row>
    <row r="221" spans="1:11" ht="15.75" customHeight="1">
      <c r="A221" s="158">
        <v>42</v>
      </c>
      <c r="B221" s="158" t="s">
        <v>105</v>
      </c>
      <c r="C221" s="158" t="s">
        <v>106</v>
      </c>
      <c r="D221" s="158" t="s">
        <v>203</v>
      </c>
      <c r="E221" s="205"/>
      <c r="F221" s="205"/>
      <c r="G221" s="205"/>
      <c r="H221" s="205"/>
      <c r="I221" s="205"/>
      <c r="J221" s="205"/>
      <c r="K221" s="205"/>
    </row>
    <row r="222" spans="1:11">
      <c r="D222" t="s">
        <v>180</v>
      </c>
      <c r="E222" s="174">
        <v>7.3</v>
      </c>
      <c r="F222" s="174">
        <v>7.6</v>
      </c>
      <c r="G222" s="174">
        <v>7.1</v>
      </c>
      <c r="H222" s="174">
        <v>7.2</v>
      </c>
      <c r="I222" s="174">
        <v>7.2</v>
      </c>
      <c r="J222" s="204">
        <v>7.2333333333333316</v>
      </c>
      <c r="K222" s="251">
        <v>72.908496732026137</v>
      </c>
    </row>
    <row r="223" spans="1:11">
      <c r="D223" t="s">
        <v>181</v>
      </c>
      <c r="E223" s="174">
        <v>7.5</v>
      </c>
      <c r="F223" s="174">
        <v>7.8</v>
      </c>
      <c r="G223" s="174">
        <v>7.1</v>
      </c>
      <c r="H223" s="174">
        <v>7.4</v>
      </c>
      <c r="I223" s="174">
        <v>7.3</v>
      </c>
      <c r="J223" s="204">
        <v>7.3999999999999986</v>
      </c>
      <c r="K223" s="252"/>
    </row>
    <row r="224" spans="1:11">
      <c r="D224" t="s">
        <v>182</v>
      </c>
      <c r="E224" s="174">
        <v>7.2</v>
      </c>
      <c r="F224" s="174">
        <v>7.3</v>
      </c>
      <c r="G224" s="174">
        <v>6.9</v>
      </c>
      <c r="H224" s="174">
        <v>7.5</v>
      </c>
      <c r="I224" s="174">
        <v>7.2</v>
      </c>
      <c r="J224" s="204">
        <v>7.2333333333333343</v>
      </c>
      <c r="K224" s="252"/>
    </row>
    <row r="225" spans="1:11">
      <c r="D225" t="s">
        <v>183</v>
      </c>
      <c r="E225" s="174">
        <v>7.3</v>
      </c>
      <c r="F225" s="174">
        <v>7.3</v>
      </c>
      <c r="G225" s="174">
        <v>6.8</v>
      </c>
      <c r="H225" s="174">
        <v>7.4</v>
      </c>
      <c r="I225" s="174">
        <v>7.2</v>
      </c>
      <c r="J225" s="204">
        <v>7.2666666666666666</v>
      </c>
      <c r="K225" s="253"/>
    </row>
    <row r="226" spans="1:11" ht="15.75" customHeight="1">
      <c r="A226" s="158">
        <v>43</v>
      </c>
      <c r="B226" s="158" t="s">
        <v>107</v>
      </c>
      <c r="C226" s="158" t="s">
        <v>108</v>
      </c>
      <c r="D226" s="158" t="s">
        <v>223</v>
      </c>
      <c r="E226" s="205"/>
      <c r="F226" s="205"/>
      <c r="G226" s="205"/>
      <c r="H226" s="205"/>
      <c r="I226" s="205"/>
      <c r="J226" s="205"/>
      <c r="K226" s="205"/>
    </row>
    <row r="227" spans="1:11">
      <c r="D227" t="s">
        <v>180</v>
      </c>
      <c r="E227" s="174">
        <v>6</v>
      </c>
      <c r="F227" s="174">
        <v>6.4</v>
      </c>
      <c r="G227" s="174">
        <v>6</v>
      </c>
      <c r="H227" s="174">
        <v>6.4</v>
      </c>
      <c r="I227" s="174">
        <v>6</v>
      </c>
      <c r="J227" s="204">
        <v>6.1333333333333329</v>
      </c>
      <c r="K227" s="251">
        <v>65.941176470588232</v>
      </c>
    </row>
    <row r="228" spans="1:11">
      <c r="D228" t="s">
        <v>181</v>
      </c>
      <c r="E228" s="174">
        <v>7</v>
      </c>
      <c r="F228" s="174">
        <v>7.4</v>
      </c>
      <c r="G228" s="174">
        <v>5.8</v>
      </c>
      <c r="H228" s="174">
        <v>7</v>
      </c>
      <c r="I228" s="174">
        <v>6.6</v>
      </c>
      <c r="J228" s="204">
        <v>6.8666666666666663</v>
      </c>
      <c r="K228" s="252"/>
    </row>
    <row r="229" spans="1:11">
      <c r="D229" t="s">
        <v>182</v>
      </c>
      <c r="E229" s="174">
        <v>6.7</v>
      </c>
      <c r="F229" s="174">
        <v>6.7</v>
      </c>
      <c r="G229" s="174">
        <v>6.4</v>
      </c>
      <c r="H229" s="174">
        <v>6.9</v>
      </c>
      <c r="I229" s="174">
        <v>6.3</v>
      </c>
      <c r="J229" s="204">
        <v>6.6000000000000005</v>
      </c>
      <c r="K229" s="252"/>
    </row>
    <row r="230" spans="1:11">
      <c r="D230" t="s">
        <v>183</v>
      </c>
      <c r="E230" s="174">
        <v>6.8</v>
      </c>
      <c r="F230" s="174">
        <v>6.9</v>
      </c>
      <c r="G230" s="174">
        <v>6.2</v>
      </c>
      <c r="H230" s="174">
        <v>6.8</v>
      </c>
      <c r="I230" s="174">
        <v>6.4</v>
      </c>
      <c r="J230" s="204">
        <v>6.6666666666666679</v>
      </c>
      <c r="K230" s="253"/>
    </row>
    <row r="231" spans="1:11" ht="15.75" customHeight="1">
      <c r="A231" s="158">
        <v>44</v>
      </c>
      <c r="B231" s="158" t="s">
        <v>109</v>
      </c>
      <c r="C231" s="158" t="s">
        <v>110</v>
      </c>
      <c r="D231" s="158" t="s">
        <v>215</v>
      </c>
      <c r="E231" s="205"/>
      <c r="F231" s="205"/>
      <c r="G231" s="205"/>
      <c r="H231" s="205"/>
      <c r="I231" s="205"/>
      <c r="J231" s="205"/>
      <c r="K231" s="205"/>
    </row>
    <row r="232" spans="1:11">
      <c r="D232" t="s">
        <v>180</v>
      </c>
      <c r="E232" s="174">
        <v>6.1</v>
      </c>
      <c r="F232" s="174">
        <v>5.8</v>
      </c>
      <c r="G232" s="174">
        <v>5.8</v>
      </c>
      <c r="H232" s="174">
        <v>6.3</v>
      </c>
      <c r="I232" s="174">
        <v>6.2</v>
      </c>
      <c r="J232" s="204">
        <v>6.0333333333333323</v>
      </c>
      <c r="K232" s="251">
        <v>58.705882352941181</v>
      </c>
    </row>
    <row r="233" spans="1:11">
      <c r="D233" t="s">
        <v>181</v>
      </c>
      <c r="E233" s="174">
        <v>5.8</v>
      </c>
      <c r="F233" s="174">
        <v>5.8</v>
      </c>
      <c r="G233" s="174">
        <v>5.4</v>
      </c>
      <c r="H233" s="174">
        <v>6.5</v>
      </c>
      <c r="I233" s="174">
        <v>6</v>
      </c>
      <c r="J233" s="204">
        <v>5.8666666666666671</v>
      </c>
      <c r="K233" s="252"/>
    </row>
    <row r="234" spans="1:11">
      <c r="D234" t="s">
        <v>182</v>
      </c>
      <c r="E234" s="174">
        <v>5.7</v>
      </c>
      <c r="F234" s="174">
        <v>5.0999999999999996</v>
      </c>
      <c r="G234" s="174">
        <v>5.9</v>
      </c>
      <c r="H234" s="174">
        <v>6.5</v>
      </c>
      <c r="I234" s="174">
        <v>6.1</v>
      </c>
      <c r="J234" s="204">
        <v>5.9000000000000012</v>
      </c>
      <c r="K234" s="252"/>
    </row>
    <row r="235" spans="1:11">
      <c r="D235" t="s">
        <v>183</v>
      </c>
      <c r="E235" s="174">
        <v>5.8</v>
      </c>
      <c r="F235" s="174">
        <v>5.3</v>
      </c>
      <c r="G235" s="174">
        <v>5.2</v>
      </c>
      <c r="H235" s="174">
        <v>6.4</v>
      </c>
      <c r="I235" s="174">
        <v>5.9</v>
      </c>
      <c r="J235" s="204">
        <v>5.6666666666666679</v>
      </c>
      <c r="K235" s="253"/>
    </row>
    <row r="236" spans="1:11" ht="15.75" customHeight="1">
      <c r="A236" s="158">
        <v>45</v>
      </c>
      <c r="B236" s="158" t="s">
        <v>111</v>
      </c>
      <c r="C236" s="158" t="s">
        <v>112</v>
      </c>
      <c r="D236" s="158" t="s">
        <v>224</v>
      </c>
      <c r="E236" s="205"/>
      <c r="F236" s="205"/>
      <c r="G236" s="205"/>
      <c r="H236" s="205"/>
      <c r="I236" s="205"/>
      <c r="J236" s="205"/>
      <c r="K236" s="205"/>
    </row>
    <row r="237" spans="1:11">
      <c r="D237" t="s">
        <v>180</v>
      </c>
      <c r="E237" s="174">
        <v>6.3</v>
      </c>
      <c r="F237" s="174">
        <v>6.4</v>
      </c>
      <c r="G237" s="174">
        <v>6.1</v>
      </c>
      <c r="H237" s="174">
        <v>6.5</v>
      </c>
      <c r="I237" s="174">
        <v>6.4</v>
      </c>
      <c r="J237" s="204">
        <v>6.3666666666666645</v>
      </c>
      <c r="K237" s="251">
        <v>62.415032679738552</v>
      </c>
    </row>
    <row r="238" spans="1:11">
      <c r="D238" t="s">
        <v>181</v>
      </c>
      <c r="E238" s="174">
        <v>6.2</v>
      </c>
      <c r="F238" s="174">
        <v>6.7</v>
      </c>
      <c r="G238" s="174">
        <v>6.6</v>
      </c>
      <c r="H238" s="174">
        <v>6.6</v>
      </c>
      <c r="I238" s="174">
        <v>5.9</v>
      </c>
      <c r="J238" s="204">
        <v>6.4666666666666659</v>
      </c>
      <c r="K238" s="252"/>
    </row>
    <row r="239" spans="1:11">
      <c r="D239" t="s">
        <v>182</v>
      </c>
      <c r="E239" s="174">
        <v>6.2</v>
      </c>
      <c r="F239" s="174">
        <v>5.3</v>
      </c>
      <c r="G239" s="174">
        <v>6.1</v>
      </c>
      <c r="H239" s="174">
        <v>6.6</v>
      </c>
      <c r="I239" s="174">
        <v>6</v>
      </c>
      <c r="J239" s="204">
        <v>6.1000000000000005</v>
      </c>
      <c r="K239" s="252"/>
    </row>
    <row r="240" spans="1:11">
      <c r="D240" t="s">
        <v>183</v>
      </c>
      <c r="E240" s="174">
        <v>6</v>
      </c>
      <c r="F240" s="174">
        <v>5.7</v>
      </c>
      <c r="G240" s="174">
        <v>5.5</v>
      </c>
      <c r="H240" s="174">
        <v>6.3</v>
      </c>
      <c r="I240" s="174">
        <v>6.2</v>
      </c>
      <c r="J240" s="204">
        <v>5.9666666666666659</v>
      </c>
      <c r="K240" s="253"/>
    </row>
    <row r="241" spans="1:11" ht="15.75" customHeight="1">
      <c r="A241" s="158">
        <v>46</v>
      </c>
      <c r="B241" s="158" t="s">
        <v>113</v>
      </c>
      <c r="C241" s="158" t="s">
        <v>74</v>
      </c>
      <c r="D241" s="158" t="s">
        <v>203</v>
      </c>
      <c r="E241" s="205"/>
      <c r="F241" s="205"/>
      <c r="G241" s="205"/>
      <c r="H241" s="205"/>
      <c r="I241" s="205"/>
      <c r="J241" s="205"/>
      <c r="K241" s="205"/>
    </row>
    <row r="242" spans="1:11">
      <c r="D242" t="s">
        <v>180</v>
      </c>
      <c r="E242" s="174">
        <v>6.4</v>
      </c>
      <c r="F242" s="174">
        <v>6.9</v>
      </c>
      <c r="G242" s="174">
        <v>6.8</v>
      </c>
      <c r="H242" s="174">
        <v>7</v>
      </c>
      <c r="I242" s="174">
        <v>6.9</v>
      </c>
      <c r="J242" s="204">
        <v>6.8666666666666671</v>
      </c>
      <c r="K242" s="251">
        <v>67.238562091503269</v>
      </c>
    </row>
    <row r="243" spans="1:11">
      <c r="D243" t="s">
        <v>181</v>
      </c>
      <c r="E243" s="174">
        <v>7.1</v>
      </c>
      <c r="F243" s="174">
        <v>6.8</v>
      </c>
      <c r="G243" s="174">
        <v>6.6</v>
      </c>
      <c r="H243" s="174">
        <v>7.1</v>
      </c>
      <c r="I243" s="174">
        <v>6.2</v>
      </c>
      <c r="J243" s="204">
        <v>6.8333333333333348</v>
      </c>
      <c r="K243" s="252"/>
    </row>
    <row r="244" spans="1:11">
      <c r="D244" t="s">
        <v>182</v>
      </c>
      <c r="E244" s="174">
        <v>6.5</v>
      </c>
      <c r="F244" s="174">
        <v>7</v>
      </c>
      <c r="G244" s="174">
        <v>6.4</v>
      </c>
      <c r="H244" s="174">
        <v>7.2</v>
      </c>
      <c r="I244" s="174">
        <v>6.4</v>
      </c>
      <c r="J244" s="204">
        <v>6.6333333333333329</v>
      </c>
      <c r="K244" s="252"/>
    </row>
    <row r="245" spans="1:11">
      <c r="D245" t="s">
        <v>183</v>
      </c>
      <c r="E245" s="174">
        <v>6.5</v>
      </c>
      <c r="F245" s="174">
        <v>6.6</v>
      </c>
      <c r="G245" s="174">
        <v>6.5</v>
      </c>
      <c r="H245" s="174">
        <v>6.9</v>
      </c>
      <c r="I245" s="174">
        <v>6.5</v>
      </c>
      <c r="J245" s="204">
        <v>6.5333333333333341</v>
      </c>
      <c r="K245" s="253"/>
    </row>
    <row r="246" spans="1:11" ht="15.75" customHeight="1">
      <c r="A246" s="158">
        <v>47</v>
      </c>
      <c r="B246" s="158" t="s">
        <v>114</v>
      </c>
      <c r="C246" s="158" t="s">
        <v>115</v>
      </c>
      <c r="D246" s="158" t="s">
        <v>213</v>
      </c>
      <c r="E246" s="205"/>
      <c r="F246" s="205"/>
      <c r="G246" s="205"/>
      <c r="H246" s="205"/>
      <c r="I246" s="205"/>
      <c r="J246" s="205"/>
      <c r="K246" s="205"/>
    </row>
    <row r="247" spans="1:11">
      <c r="D247" t="s">
        <v>180</v>
      </c>
      <c r="E247" s="174">
        <v>6.2</v>
      </c>
      <c r="F247" s="174">
        <v>6.5</v>
      </c>
      <c r="G247" s="174">
        <v>6.6</v>
      </c>
      <c r="H247" s="174">
        <v>6.9</v>
      </c>
      <c r="I247" s="174">
        <v>5.4</v>
      </c>
      <c r="J247" s="204">
        <v>6.4333333333333327</v>
      </c>
      <c r="K247" s="251">
        <v>66.83660130718954</v>
      </c>
    </row>
    <row r="248" spans="1:11">
      <c r="D248" t="s">
        <v>181</v>
      </c>
      <c r="E248" s="174">
        <v>7.4</v>
      </c>
      <c r="F248" s="174">
        <v>7.1</v>
      </c>
      <c r="G248" s="174">
        <v>6.4</v>
      </c>
      <c r="H248" s="174">
        <v>7.3</v>
      </c>
      <c r="I248" s="174">
        <v>6</v>
      </c>
      <c r="J248" s="204">
        <v>6.9333333333333345</v>
      </c>
      <c r="K248" s="252"/>
    </row>
    <row r="249" spans="1:11">
      <c r="D249" t="s">
        <v>182</v>
      </c>
      <c r="E249" s="174">
        <v>6.6</v>
      </c>
      <c r="F249" s="174">
        <v>6.6</v>
      </c>
      <c r="G249" s="174">
        <v>6.5</v>
      </c>
      <c r="H249" s="174">
        <v>6.9</v>
      </c>
      <c r="I249" s="174">
        <v>5.8</v>
      </c>
      <c r="J249" s="204">
        <v>6.5666666666666664</v>
      </c>
      <c r="K249" s="252"/>
    </row>
    <row r="250" spans="1:11">
      <c r="D250" t="s">
        <v>183</v>
      </c>
      <c r="E250" s="174">
        <v>6.7</v>
      </c>
      <c r="F250" s="174">
        <v>7</v>
      </c>
      <c r="G250" s="174">
        <v>6.5</v>
      </c>
      <c r="H250" s="174">
        <v>7</v>
      </c>
      <c r="I250" s="174">
        <v>6.2</v>
      </c>
      <c r="J250" s="204">
        <v>6.7333333333333334</v>
      </c>
      <c r="K250" s="253"/>
    </row>
    <row r="251" spans="1:11" ht="15.75" customHeight="1">
      <c r="A251" s="158">
        <v>48</v>
      </c>
      <c r="B251" s="158" t="s">
        <v>116</v>
      </c>
      <c r="C251" s="158" t="s">
        <v>117</v>
      </c>
      <c r="D251" s="158" t="s">
        <v>207</v>
      </c>
      <c r="E251" s="205"/>
      <c r="F251" s="205"/>
      <c r="G251" s="205"/>
      <c r="H251" s="205"/>
      <c r="I251" s="205"/>
      <c r="J251" s="205"/>
      <c r="K251" s="205"/>
    </row>
    <row r="252" spans="1:11">
      <c r="D252" t="s">
        <v>180</v>
      </c>
      <c r="E252" s="174">
        <v>6.9</v>
      </c>
      <c r="F252" s="174">
        <v>6.9</v>
      </c>
      <c r="G252" s="174">
        <v>6.8</v>
      </c>
      <c r="H252" s="174">
        <v>7.2</v>
      </c>
      <c r="I252" s="174">
        <v>7</v>
      </c>
      <c r="J252" s="204">
        <v>6.9333333333333327</v>
      </c>
      <c r="K252" s="251">
        <v>69.921568627450966</v>
      </c>
    </row>
    <row r="253" spans="1:11">
      <c r="D253" t="s">
        <v>181</v>
      </c>
      <c r="E253" s="174">
        <v>7.5</v>
      </c>
      <c r="F253" s="174">
        <v>7.6</v>
      </c>
      <c r="G253" s="174">
        <v>6.7</v>
      </c>
      <c r="H253" s="174">
        <v>7.2</v>
      </c>
      <c r="I253" s="174">
        <v>7.2</v>
      </c>
      <c r="J253" s="204">
        <v>7.3000000000000007</v>
      </c>
      <c r="K253" s="252"/>
    </row>
    <row r="254" spans="1:11">
      <c r="D254" t="s">
        <v>182</v>
      </c>
      <c r="E254" s="174">
        <v>6.4</v>
      </c>
      <c r="F254" s="174">
        <v>7.1</v>
      </c>
      <c r="G254" s="174">
        <v>6.4</v>
      </c>
      <c r="H254" s="174">
        <v>7.3</v>
      </c>
      <c r="I254" s="174">
        <v>7.1</v>
      </c>
      <c r="J254" s="204">
        <v>6.8666666666666645</v>
      </c>
      <c r="K254" s="252"/>
    </row>
    <row r="255" spans="1:11">
      <c r="D255" t="s">
        <v>183</v>
      </c>
      <c r="E255" s="174">
        <v>6.5</v>
      </c>
      <c r="F255" s="174">
        <v>6.8</v>
      </c>
      <c r="G255" s="174">
        <v>6.3</v>
      </c>
      <c r="H255" s="174">
        <v>7.1</v>
      </c>
      <c r="I255" s="174">
        <v>7</v>
      </c>
      <c r="J255" s="204">
        <v>6.7666666666666666</v>
      </c>
      <c r="K255" s="253"/>
    </row>
    <row r="256" spans="1:11" ht="15.75" customHeight="1">
      <c r="A256" s="158">
        <v>49</v>
      </c>
      <c r="B256" s="158" t="s">
        <v>36</v>
      </c>
      <c r="C256" s="158" t="s">
        <v>118</v>
      </c>
      <c r="D256" s="158" t="s">
        <v>208</v>
      </c>
      <c r="E256" s="205"/>
      <c r="F256" s="205"/>
      <c r="G256" s="205"/>
      <c r="H256" s="205"/>
      <c r="I256" s="205"/>
      <c r="J256" s="205"/>
      <c r="K256" s="205"/>
    </row>
    <row r="257" spans="1:11">
      <c r="D257" t="s">
        <v>180</v>
      </c>
      <c r="E257" s="174">
        <v>5.7</v>
      </c>
      <c r="F257" s="174">
        <v>5.3</v>
      </c>
      <c r="G257" s="174">
        <v>5.0999999999999996</v>
      </c>
      <c r="H257" s="174">
        <v>6.1</v>
      </c>
      <c r="I257" s="174">
        <v>5.2</v>
      </c>
      <c r="J257" s="204">
        <v>5.4000000000000012</v>
      </c>
      <c r="K257" s="251">
        <v>57.627450980392148</v>
      </c>
    </row>
    <row r="258" spans="1:11">
      <c r="D258" t="s">
        <v>181</v>
      </c>
      <c r="E258" s="174">
        <v>6.2</v>
      </c>
      <c r="F258" s="174">
        <v>6.5</v>
      </c>
      <c r="G258" s="174">
        <v>5.8</v>
      </c>
      <c r="H258" s="174">
        <v>6.2</v>
      </c>
      <c r="I258" s="174">
        <v>5.4</v>
      </c>
      <c r="J258" s="204">
        <v>6.0666666666666673</v>
      </c>
      <c r="K258" s="252"/>
    </row>
    <row r="259" spans="1:11">
      <c r="D259" t="s">
        <v>182</v>
      </c>
      <c r="E259" s="174">
        <v>5.4</v>
      </c>
      <c r="F259" s="174">
        <v>5</v>
      </c>
      <c r="G259" s="174">
        <v>5.4</v>
      </c>
      <c r="H259" s="174">
        <v>6.5</v>
      </c>
      <c r="I259" s="174">
        <v>5.2</v>
      </c>
      <c r="J259" s="204">
        <v>5.333333333333333</v>
      </c>
      <c r="K259" s="252"/>
    </row>
    <row r="260" spans="1:11">
      <c r="D260" t="s">
        <v>183</v>
      </c>
      <c r="E260" s="174">
        <v>6.1</v>
      </c>
      <c r="F260" s="174">
        <v>6.5</v>
      </c>
      <c r="G260" s="174">
        <v>6.2</v>
      </c>
      <c r="H260" s="174">
        <v>6.8</v>
      </c>
      <c r="I260" s="174">
        <v>6</v>
      </c>
      <c r="J260" s="204">
        <v>6.2666666666666666</v>
      </c>
      <c r="K260" s="253"/>
    </row>
    <row r="261" spans="1:11" ht="15.75" customHeight="1">
      <c r="A261" s="158">
        <v>50</v>
      </c>
      <c r="B261" s="158" t="s">
        <v>119</v>
      </c>
      <c r="C261" s="158" t="s">
        <v>118</v>
      </c>
      <c r="D261" s="158" t="s">
        <v>208</v>
      </c>
      <c r="E261" s="205"/>
      <c r="F261" s="205"/>
      <c r="G261" s="205"/>
      <c r="H261" s="205"/>
      <c r="I261" s="205"/>
      <c r="J261" s="205"/>
      <c r="K261" s="205"/>
    </row>
    <row r="262" spans="1:11">
      <c r="D262" t="s">
        <v>180</v>
      </c>
      <c r="E262" s="174">
        <v>6.2</v>
      </c>
      <c r="F262" s="174">
        <v>7.2</v>
      </c>
      <c r="G262" s="174">
        <v>6.5</v>
      </c>
      <c r="H262" s="174">
        <v>7</v>
      </c>
      <c r="I262" s="174">
        <v>6</v>
      </c>
      <c r="J262" s="204">
        <v>6.5666666666666664</v>
      </c>
      <c r="K262" s="251">
        <v>62.879084967320239</v>
      </c>
    </row>
    <row r="263" spans="1:11">
      <c r="D263" t="s">
        <v>181</v>
      </c>
      <c r="E263" s="174">
        <v>7.2</v>
      </c>
      <c r="F263" s="174">
        <v>6.7</v>
      </c>
      <c r="G263" s="174">
        <v>6.5</v>
      </c>
      <c r="H263" s="174">
        <v>7</v>
      </c>
      <c r="I263" s="174">
        <v>6.3</v>
      </c>
      <c r="J263" s="204">
        <v>6.7333333333333316</v>
      </c>
      <c r="K263" s="252"/>
    </row>
    <row r="264" spans="1:11">
      <c r="D264" t="s">
        <v>182</v>
      </c>
      <c r="E264" s="174">
        <v>5.5</v>
      </c>
      <c r="F264" s="174">
        <v>4.7</v>
      </c>
      <c r="G264" s="174">
        <v>5.8</v>
      </c>
      <c r="H264" s="174">
        <v>6.7</v>
      </c>
      <c r="I264" s="174">
        <v>5.7</v>
      </c>
      <c r="J264" s="204">
        <v>5.666666666666667</v>
      </c>
      <c r="K264" s="252"/>
    </row>
    <row r="265" spans="1:11">
      <c r="D265" t="s">
        <v>183</v>
      </c>
      <c r="E265" s="174">
        <v>5.7</v>
      </c>
      <c r="F265" s="174">
        <v>6.7</v>
      </c>
      <c r="G265" s="174">
        <v>5.7</v>
      </c>
      <c r="H265" s="174">
        <v>7</v>
      </c>
      <c r="I265" s="174">
        <v>6.1</v>
      </c>
      <c r="J265" s="204">
        <v>6.1666666666666679</v>
      </c>
      <c r="K265" s="253"/>
    </row>
    <row r="266" spans="1:11" ht="15.75" customHeight="1">
      <c r="A266" s="158">
        <v>51</v>
      </c>
      <c r="B266" s="158" t="s">
        <v>120</v>
      </c>
      <c r="C266" s="158" t="s">
        <v>121</v>
      </c>
      <c r="D266" s="158" t="s">
        <v>204</v>
      </c>
      <c r="E266" s="205"/>
      <c r="F266" s="205"/>
      <c r="G266" s="205"/>
      <c r="H266" s="205"/>
      <c r="I266" s="205"/>
      <c r="J266" s="205"/>
      <c r="K266" s="205"/>
    </row>
    <row r="267" spans="1:11">
      <c r="D267" t="s">
        <v>180</v>
      </c>
      <c r="E267" s="174">
        <v>6.2</v>
      </c>
      <c r="F267" s="174">
        <v>6.4</v>
      </c>
      <c r="G267" s="174">
        <v>6.2</v>
      </c>
      <c r="H267" s="174">
        <v>6.2</v>
      </c>
      <c r="I267" s="174">
        <v>5.6</v>
      </c>
      <c r="J267" s="204">
        <v>6.2</v>
      </c>
      <c r="K267" s="251">
        <v>60.866013071895424</v>
      </c>
    </row>
    <row r="268" spans="1:11">
      <c r="D268" t="s">
        <v>181</v>
      </c>
      <c r="E268" s="174">
        <v>6.4</v>
      </c>
      <c r="F268" s="174">
        <v>6.2</v>
      </c>
      <c r="G268" s="174">
        <v>6.1</v>
      </c>
      <c r="H268" s="174">
        <v>6.4</v>
      </c>
      <c r="I268" s="174">
        <v>5.7</v>
      </c>
      <c r="J268" s="204">
        <v>6.2333333333333334</v>
      </c>
      <c r="K268" s="252"/>
    </row>
    <row r="269" spans="1:11">
      <c r="D269" t="s">
        <v>182</v>
      </c>
      <c r="E269" s="174">
        <v>5.9</v>
      </c>
      <c r="F269" s="174">
        <v>5.0999999999999996</v>
      </c>
      <c r="G269" s="174">
        <v>6</v>
      </c>
      <c r="H269" s="174">
        <v>6.6</v>
      </c>
      <c r="I269" s="174">
        <v>5.5</v>
      </c>
      <c r="J269" s="204">
        <v>5.8</v>
      </c>
      <c r="K269" s="252"/>
    </row>
    <row r="270" spans="1:11">
      <c r="D270" t="s">
        <v>183</v>
      </c>
      <c r="E270" s="174">
        <v>6</v>
      </c>
      <c r="F270" s="174">
        <v>6.4</v>
      </c>
      <c r="G270" s="174">
        <v>6.1</v>
      </c>
      <c r="H270" s="174">
        <v>6.3</v>
      </c>
      <c r="I270" s="174">
        <v>5.8</v>
      </c>
      <c r="J270" s="204">
        <v>6.1333333333333337</v>
      </c>
      <c r="K270" s="253"/>
    </row>
    <row r="271" spans="1:11" ht="15.75" customHeight="1">
      <c r="A271" s="158">
        <v>52</v>
      </c>
      <c r="B271" s="158" t="s">
        <v>122</v>
      </c>
      <c r="C271" s="158" t="s">
        <v>123</v>
      </c>
      <c r="D271" s="158" t="s">
        <v>225</v>
      </c>
      <c r="E271" s="205"/>
      <c r="F271" s="205"/>
      <c r="G271" s="205"/>
      <c r="H271" s="205"/>
      <c r="I271" s="205"/>
      <c r="J271" s="205"/>
      <c r="K271" s="205"/>
    </row>
    <row r="272" spans="1:11">
      <c r="D272" t="s">
        <v>180</v>
      </c>
      <c r="E272" s="174">
        <v>6.3</v>
      </c>
      <c r="F272" s="174">
        <v>5.6</v>
      </c>
      <c r="G272" s="174">
        <v>5.8</v>
      </c>
      <c r="H272" s="174">
        <v>6.3</v>
      </c>
      <c r="I272" s="174">
        <v>5.3</v>
      </c>
      <c r="J272" s="204">
        <v>5.8999999999999995</v>
      </c>
      <c r="K272" s="251">
        <v>56.653594771241814</v>
      </c>
    </row>
    <row r="273" spans="1:11">
      <c r="D273" t="s">
        <v>181</v>
      </c>
      <c r="E273" s="174">
        <v>6.2</v>
      </c>
      <c r="F273" s="174">
        <v>5.6</v>
      </c>
      <c r="G273" s="174">
        <v>5.3</v>
      </c>
      <c r="H273" s="174">
        <v>6.3</v>
      </c>
      <c r="I273" s="174">
        <v>5.0999999999999996</v>
      </c>
      <c r="J273" s="204">
        <v>5.7</v>
      </c>
      <c r="K273" s="252"/>
    </row>
    <row r="274" spans="1:11">
      <c r="D274" t="s">
        <v>182</v>
      </c>
      <c r="E274" s="174">
        <v>6</v>
      </c>
      <c r="F274" s="174">
        <v>4.9000000000000004</v>
      </c>
      <c r="G274" s="174">
        <v>5.3</v>
      </c>
      <c r="H274" s="174">
        <v>6.3</v>
      </c>
      <c r="I274" s="174">
        <v>5.0999999999999996</v>
      </c>
      <c r="J274" s="204">
        <v>5.4666666666666659</v>
      </c>
      <c r="K274" s="252"/>
    </row>
    <row r="275" spans="1:11">
      <c r="D275" t="s">
        <v>183</v>
      </c>
      <c r="E275" s="174">
        <v>5.8</v>
      </c>
      <c r="F275" s="174">
        <v>5.7</v>
      </c>
      <c r="G275" s="174">
        <v>5.4</v>
      </c>
      <c r="H275" s="174">
        <v>6.5</v>
      </c>
      <c r="I275" s="174">
        <v>5.4</v>
      </c>
      <c r="J275" s="204">
        <v>5.6333333333333329</v>
      </c>
      <c r="K275" s="253"/>
    </row>
    <row r="276" spans="1:11" ht="15.75" customHeight="1">
      <c r="A276" s="158">
        <v>53</v>
      </c>
      <c r="B276" s="158" t="s">
        <v>124</v>
      </c>
      <c r="C276" s="158" t="s">
        <v>125</v>
      </c>
      <c r="D276" s="158" t="s">
        <v>207</v>
      </c>
      <c r="E276" s="205"/>
      <c r="F276" s="205"/>
      <c r="G276" s="205"/>
      <c r="H276" s="205"/>
      <c r="I276" s="205"/>
      <c r="J276" s="205"/>
      <c r="K276" s="205"/>
    </row>
    <row r="277" spans="1:11">
      <c r="D277" t="s">
        <v>180</v>
      </c>
      <c r="E277" s="174">
        <v>6.4</v>
      </c>
      <c r="F277" s="174">
        <v>6.7</v>
      </c>
      <c r="G277" s="174">
        <v>6.3</v>
      </c>
      <c r="H277" s="174">
        <v>6.7</v>
      </c>
      <c r="I277" s="174">
        <v>6</v>
      </c>
      <c r="J277" s="204">
        <v>6.4666666666666677</v>
      </c>
      <c r="K277" s="251">
        <v>63.369281045751634</v>
      </c>
    </row>
    <row r="278" spans="1:11">
      <c r="D278" t="s">
        <v>181</v>
      </c>
      <c r="E278" s="174">
        <v>6.3</v>
      </c>
      <c r="F278" s="174">
        <v>6.5</v>
      </c>
      <c r="G278" s="174">
        <v>5.9</v>
      </c>
      <c r="H278" s="174">
        <v>6.7</v>
      </c>
      <c r="I278" s="174">
        <v>6.2</v>
      </c>
      <c r="J278" s="204">
        <v>6.333333333333333</v>
      </c>
      <c r="K278" s="252"/>
    </row>
    <row r="279" spans="1:11">
      <c r="D279" t="s">
        <v>182</v>
      </c>
      <c r="E279" s="174">
        <v>6.4</v>
      </c>
      <c r="F279" s="174">
        <v>6</v>
      </c>
      <c r="G279" s="174">
        <v>6.2</v>
      </c>
      <c r="H279" s="174">
        <v>7</v>
      </c>
      <c r="I279" s="174">
        <v>6.2</v>
      </c>
      <c r="J279" s="204">
        <v>6.2666666666666666</v>
      </c>
      <c r="K279" s="252"/>
    </row>
    <row r="280" spans="1:11">
      <c r="D280" t="s">
        <v>183</v>
      </c>
      <c r="E280" s="174">
        <v>6.3</v>
      </c>
      <c r="F280" s="174">
        <v>6.4</v>
      </c>
      <c r="G280" s="174">
        <v>6.2</v>
      </c>
      <c r="H280" s="174">
        <v>6.6</v>
      </c>
      <c r="I280" s="174">
        <v>6.2</v>
      </c>
      <c r="J280" s="204">
        <v>6.3000000000000007</v>
      </c>
      <c r="K280" s="253"/>
    </row>
    <row r="281" spans="1:11" ht="15.75" customHeight="1">
      <c r="A281" s="158">
        <v>54</v>
      </c>
      <c r="B281" s="158" t="s">
        <v>107</v>
      </c>
      <c r="C281" s="158" t="s">
        <v>126</v>
      </c>
      <c r="D281" s="158" t="s">
        <v>226</v>
      </c>
      <c r="E281" s="205"/>
      <c r="F281" s="205"/>
      <c r="G281" s="205"/>
      <c r="H281" s="205"/>
      <c r="I281" s="205"/>
      <c r="J281" s="205"/>
      <c r="K281" s="205"/>
    </row>
    <row r="282" spans="1:11">
      <c r="D282" t="s">
        <v>180</v>
      </c>
      <c r="E282" s="174">
        <v>6.1</v>
      </c>
      <c r="F282" s="174">
        <v>6.7</v>
      </c>
      <c r="G282" s="174">
        <v>6.3</v>
      </c>
      <c r="H282" s="174">
        <v>6.6</v>
      </c>
      <c r="I282" s="174">
        <v>5.8</v>
      </c>
      <c r="J282" s="204">
        <v>6.3333333333333348</v>
      </c>
      <c r="K282" s="251">
        <v>64.326797385620907</v>
      </c>
    </row>
    <row r="283" spans="1:11">
      <c r="D283" t="s">
        <v>181</v>
      </c>
      <c r="E283" s="174">
        <v>6.6</v>
      </c>
      <c r="F283" s="174">
        <v>7</v>
      </c>
      <c r="G283" s="174">
        <v>6.6</v>
      </c>
      <c r="H283" s="174">
        <v>6.6</v>
      </c>
      <c r="I283" s="174">
        <v>6.1</v>
      </c>
      <c r="J283" s="204">
        <v>6.5999999999999988</v>
      </c>
      <c r="K283" s="252"/>
    </row>
    <row r="284" spans="1:11">
      <c r="D284" t="s">
        <v>182</v>
      </c>
      <c r="E284" s="174">
        <v>6.5</v>
      </c>
      <c r="F284" s="174">
        <v>6.5</v>
      </c>
      <c r="G284" s="174">
        <v>6.2</v>
      </c>
      <c r="H284" s="174">
        <v>6.8</v>
      </c>
      <c r="I284" s="174">
        <v>6</v>
      </c>
      <c r="J284" s="204">
        <v>6.3999999999999995</v>
      </c>
      <c r="K284" s="252"/>
    </row>
    <row r="285" spans="1:11">
      <c r="D285" t="s">
        <v>183</v>
      </c>
      <c r="E285" s="174">
        <v>6</v>
      </c>
      <c r="F285" s="174">
        <v>6.6</v>
      </c>
      <c r="G285" s="174">
        <v>6.1</v>
      </c>
      <c r="H285" s="174">
        <v>6.7</v>
      </c>
      <c r="I285" s="174">
        <v>6.3</v>
      </c>
      <c r="J285" s="204">
        <v>6.333333333333333</v>
      </c>
      <c r="K285" s="253"/>
    </row>
    <row r="286" spans="1:11" ht="15.75" customHeight="1">
      <c r="A286" s="158">
        <v>55</v>
      </c>
      <c r="B286" s="158" t="s">
        <v>36</v>
      </c>
      <c r="C286" s="158" t="s">
        <v>75</v>
      </c>
      <c r="D286" s="158" t="s">
        <v>211</v>
      </c>
      <c r="E286" s="205"/>
      <c r="F286" s="205"/>
      <c r="G286" s="205"/>
      <c r="H286" s="205"/>
      <c r="I286" s="205"/>
      <c r="J286" s="205"/>
      <c r="K286" s="205"/>
    </row>
    <row r="287" spans="1:11">
      <c r="D287" t="s">
        <v>180</v>
      </c>
      <c r="E287" s="174">
        <v>5.9</v>
      </c>
      <c r="F287" s="174">
        <v>4.8</v>
      </c>
      <c r="G287" s="174">
        <v>5.4</v>
      </c>
      <c r="H287" s="174">
        <v>6.1</v>
      </c>
      <c r="I287" s="174">
        <v>5.2</v>
      </c>
      <c r="J287" s="204">
        <v>5.5000000000000009</v>
      </c>
      <c r="K287" s="251">
        <v>56.937908496732021</v>
      </c>
    </row>
    <row r="288" spans="1:11">
      <c r="D288" t="s">
        <v>181</v>
      </c>
      <c r="E288" s="174">
        <v>5.7</v>
      </c>
      <c r="F288" s="174">
        <v>5.7</v>
      </c>
      <c r="G288" s="174">
        <v>4.7</v>
      </c>
      <c r="H288" s="174">
        <v>5.9</v>
      </c>
      <c r="I288" s="174">
        <v>5.5</v>
      </c>
      <c r="J288" s="204">
        <v>5.6333333333333337</v>
      </c>
      <c r="K288" s="252"/>
    </row>
    <row r="289" spans="1:11">
      <c r="D289" t="s">
        <v>182</v>
      </c>
      <c r="E289" s="174">
        <v>6.1</v>
      </c>
      <c r="F289" s="174">
        <v>5.9</v>
      </c>
      <c r="G289" s="174">
        <v>5.0999999999999996</v>
      </c>
      <c r="H289" s="174">
        <v>6.4</v>
      </c>
      <c r="I289" s="174">
        <v>5.8</v>
      </c>
      <c r="J289" s="204">
        <v>5.9333333333333327</v>
      </c>
      <c r="K289" s="252"/>
    </row>
    <row r="290" spans="1:11">
      <c r="D290" t="s">
        <v>183</v>
      </c>
      <c r="E290" s="174">
        <v>5.6</v>
      </c>
      <c r="F290" s="174">
        <v>5.7</v>
      </c>
      <c r="G290" s="174">
        <v>5.6</v>
      </c>
      <c r="H290" s="174">
        <v>6.2</v>
      </c>
      <c r="I290" s="174">
        <v>5.7</v>
      </c>
      <c r="J290" s="204">
        <v>5.666666666666667</v>
      </c>
      <c r="K290" s="253"/>
    </row>
    <row r="291" spans="1:11" ht="15.75" customHeight="1">
      <c r="A291" s="158">
        <v>56</v>
      </c>
      <c r="B291" s="158" t="s">
        <v>127</v>
      </c>
      <c r="C291" s="158" t="s">
        <v>68</v>
      </c>
      <c r="D291" s="158" t="s">
        <v>206</v>
      </c>
      <c r="E291" s="205"/>
      <c r="F291" s="205"/>
      <c r="G291" s="205"/>
      <c r="H291" s="205"/>
      <c r="I291" s="205"/>
      <c r="J291" s="205"/>
      <c r="K291" s="205"/>
    </row>
    <row r="292" spans="1:11">
      <c r="D292" t="s">
        <v>180</v>
      </c>
      <c r="E292" s="174">
        <v>5.7</v>
      </c>
      <c r="F292" s="174">
        <v>4.5999999999999996</v>
      </c>
      <c r="G292" s="174">
        <v>5.6</v>
      </c>
      <c r="H292" s="174">
        <v>5.5</v>
      </c>
      <c r="I292" s="174">
        <v>4.5</v>
      </c>
      <c r="J292" s="204">
        <v>5.2333333333333334</v>
      </c>
      <c r="K292" s="251">
        <v>55.777777777777764</v>
      </c>
    </row>
    <row r="293" spans="1:11">
      <c r="D293" t="s">
        <v>181</v>
      </c>
      <c r="E293" s="174">
        <v>6</v>
      </c>
      <c r="F293" s="174">
        <v>5.4</v>
      </c>
      <c r="G293" s="174">
        <v>4.5</v>
      </c>
      <c r="H293" s="174">
        <v>6</v>
      </c>
      <c r="I293" s="174">
        <v>5.6</v>
      </c>
      <c r="J293" s="204">
        <v>5.666666666666667</v>
      </c>
      <c r="K293" s="252"/>
    </row>
    <row r="294" spans="1:11">
      <c r="D294" t="s">
        <v>182</v>
      </c>
      <c r="E294" s="174">
        <v>6.1</v>
      </c>
      <c r="F294" s="174">
        <v>5.3</v>
      </c>
      <c r="G294" s="174">
        <v>5.8</v>
      </c>
      <c r="H294" s="174">
        <v>6.3</v>
      </c>
      <c r="I294" s="174">
        <v>5.6</v>
      </c>
      <c r="J294" s="204">
        <v>5.833333333333333</v>
      </c>
      <c r="K294" s="252"/>
    </row>
    <row r="295" spans="1:11">
      <c r="D295" t="s">
        <v>183</v>
      </c>
      <c r="E295" s="174">
        <v>5.9</v>
      </c>
      <c r="F295" s="174">
        <v>5.2</v>
      </c>
      <c r="G295" s="174">
        <v>5.3</v>
      </c>
      <c r="H295" s="174">
        <v>6</v>
      </c>
      <c r="I295" s="174">
        <v>5.0999999999999996</v>
      </c>
      <c r="J295" s="204">
        <v>5.4666666666666659</v>
      </c>
      <c r="K295" s="253"/>
    </row>
    <row r="296" spans="1:11" ht="15.75" customHeight="1">
      <c r="A296" s="158">
        <v>57</v>
      </c>
      <c r="B296" s="158" t="s">
        <v>128</v>
      </c>
      <c r="C296" s="158" t="s">
        <v>129</v>
      </c>
      <c r="D296" s="158" t="s">
        <v>222</v>
      </c>
      <c r="E296" s="205"/>
      <c r="F296" s="205"/>
      <c r="G296" s="205"/>
      <c r="H296" s="205"/>
      <c r="I296" s="205"/>
      <c r="J296" s="205"/>
      <c r="K296" s="205"/>
    </row>
    <row r="297" spans="1:11">
      <c r="D297" t="s">
        <v>180</v>
      </c>
      <c r="E297" s="174">
        <v>6</v>
      </c>
      <c r="F297" s="174">
        <v>6.4</v>
      </c>
      <c r="G297" s="174">
        <v>6.3</v>
      </c>
      <c r="H297" s="174">
        <v>6.6</v>
      </c>
      <c r="I297" s="174">
        <v>5.4</v>
      </c>
      <c r="J297" s="204">
        <v>6.2333333333333316</v>
      </c>
      <c r="K297" s="251">
        <v>59.921568627450981</v>
      </c>
    </row>
    <row r="298" spans="1:11">
      <c r="D298" t="s">
        <v>181</v>
      </c>
      <c r="E298" s="174">
        <v>6.4</v>
      </c>
      <c r="F298" s="174">
        <v>6.2</v>
      </c>
      <c r="G298" s="174">
        <v>6</v>
      </c>
      <c r="H298" s="174">
        <v>6.4</v>
      </c>
      <c r="I298" s="174">
        <v>5.9</v>
      </c>
      <c r="J298" s="204">
        <v>6.2</v>
      </c>
      <c r="K298" s="252"/>
    </row>
    <row r="299" spans="1:11">
      <c r="D299" t="s">
        <v>182</v>
      </c>
      <c r="E299" s="174">
        <v>5.4</v>
      </c>
      <c r="F299" s="174">
        <v>5.6</v>
      </c>
      <c r="G299" s="174">
        <v>5.9</v>
      </c>
      <c r="H299" s="174">
        <v>6.5</v>
      </c>
      <c r="I299" s="174">
        <v>5.8</v>
      </c>
      <c r="J299" s="204">
        <v>5.7666666666666657</v>
      </c>
      <c r="K299" s="252"/>
    </row>
    <row r="300" spans="1:11">
      <c r="D300" t="s">
        <v>183</v>
      </c>
      <c r="E300" s="174">
        <v>5.8</v>
      </c>
      <c r="F300" s="174">
        <v>5.6</v>
      </c>
      <c r="G300" s="174">
        <v>5.8</v>
      </c>
      <c r="H300" s="174">
        <v>6.3</v>
      </c>
      <c r="I300" s="174">
        <v>5.6</v>
      </c>
      <c r="J300" s="204">
        <v>5.7333333333333343</v>
      </c>
      <c r="K300" s="253"/>
    </row>
    <row r="301" spans="1:11" ht="15.75" customHeight="1">
      <c r="A301" s="158">
        <v>58</v>
      </c>
      <c r="B301" s="158" t="s">
        <v>130</v>
      </c>
      <c r="C301" s="158" t="s">
        <v>131</v>
      </c>
      <c r="D301" s="158" t="s">
        <v>205</v>
      </c>
      <c r="E301" s="205"/>
      <c r="F301" s="205"/>
      <c r="G301" s="205"/>
      <c r="H301" s="205"/>
      <c r="I301" s="205"/>
      <c r="J301" s="205"/>
      <c r="K301" s="205"/>
    </row>
    <row r="302" spans="1:11">
      <c r="D302" t="s">
        <v>180</v>
      </c>
      <c r="E302" s="174">
        <v>6.4</v>
      </c>
      <c r="F302" s="174">
        <v>6.3</v>
      </c>
      <c r="G302" s="174">
        <v>6</v>
      </c>
      <c r="H302" s="174">
        <v>6.4</v>
      </c>
      <c r="I302" s="174">
        <v>5.6</v>
      </c>
      <c r="J302" s="204">
        <v>6.2333333333333343</v>
      </c>
      <c r="K302" s="251">
        <v>58.751633986928113</v>
      </c>
    </row>
    <row r="303" spans="1:11">
      <c r="D303" t="s">
        <v>181</v>
      </c>
      <c r="E303" s="174">
        <v>6.3</v>
      </c>
      <c r="F303" s="174">
        <v>6.5</v>
      </c>
      <c r="G303" s="174">
        <v>5.8</v>
      </c>
      <c r="H303" s="174">
        <v>6.5</v>
      </c>
      <c r="I303" s="174">
        <v>6</v>
      </c>
      <c r="J303" s="204">
        <v>6.2666666666666666</v>
      </c>
      <c r="K303" s="252"/>
    </row>
    <row r="304" spans="1:11">
      <c r="D304" t="s">
        <v>182</v>
      </c>
      <c r="E304" s="174">
        <v>5.2</v>
      </c>
      <c r="F304" s="174">
        <v>4.7</v>
      </c>
      <c r="G304" s="174">
        <v>5.4</v>
      </c>
      <c r="H304" s="174">
        <v>6</v>
      </c>
      <c r="I304" s="174">
        <v>5.5</v>
      </c>
      <c r="J304" s="204">
        <v>5.3666666666666671</v>
      </c>
      <c r="K304" s="252"/>
    </row>
    <row r="305" spans="1:11">
      <c r="D305" t="s">
        <v>183</v>
      </c>
      <c r="E305" s="174">
        <v>5.6</v>
      </c>
      <c r="F305" s="174">
        <v>5.5</v>
      </c>
      <c r="G305" s="174">
        <v>5.6</v>
      </c>
      <c r="H305" s="174">
        <v>6.4</v>
      </c>
      <c r="I305" s="174">
        <v>5.6</v>
      </c>
      <c r="J305" s="204">
        <v>5.6000000000000014</v>
      </c>
      <c r="K305" s="253"/>
    </row>
    <row r="306" spans="1:11" ht="15.75" customHeight="1">
      <c r="A306" s="158">
        <v>59</v>
      </c>
      <c r="B306" s="158" t="s">
        <v>132</v>
      </c>
      <c r="C306" s="158" t="s">
        <v>133</v>
      </c>
      <c r="D306" s="158" t="s">
        <v>211</v>
      </c>
      <c r="E306" s="205"/>
      <c r="F306" s="205"/>
      <c r="G306" s="205"/>
      <c r="H306" s="205"/>
      <c r="I306" s="205"/>
      <c r="J306" s="205"/>
      <c r="K306" s="205"/>
    </row>
    <row r="307" spans="1:11">
      <c r="D307" t="s">
        <v>180</v>
      </c>
      <c r="E307" s="174">
        <v>5.9</v>
      </c>
      <c r="F307" s="174">
        <v>6.1</v>
      </c>
      <c r="G307" s="174">
        <v>5.9</v>
      </c>
      <c r="H307" s="174">
        <v>6.3</v>
      </c>
      <c r="I307" s="174">
        <v>5.0999999999999996</v>
      </c>
      <c r="J307" s="204">
        <v>5.9666666666666659</v>
      </c>
      <c r="K307" s="251">
        <v>56.54575163398691</v>
      </c>
    </row>
    <row r="308" spans="1:11">
      <c r="D308" t="s">
        <v>181</v>
      </c>
      <c r="E308" s="174">
        <v>5.8</v>
      </c>
      <c r="F308" s="174">
        <v>5.4</v>
      </c>
      <c r="G308" s="174">
        <v>4.9000000000000004</v>
      </c>
      <c r="H308" s="174">
        <v>6</v>
      </c>
      <c r="I308" s="174">
        <v>5.2</v>
      </c>
      <c r="J308" s="204">
        <v>5.4666666666666659</v>
      </c>
      <c r="K308" s="252"/>
    </row>
    <row r="309" spans="1:11">
      <c r="D309" t="s">
        <v>182</v>
      </c>
      <c r="E309" s="174">
        <v>5.4</v>
      </c>
      <c r="F309" s="174">
        <v>5</v>
      </c>
      <c r="G309" s="174">
        <v>5.3</v>
      </c>
      <c r="H309" s="174">
        <v>5.9</v>
      </c>
      <c r="I309" s="174">
        <v>5.3</v>
      </c>
      <c r="J309" s="204">
        <v>5.333333333333333</v>
      </c>
      <c r="K309" s="252"/>
    </row>
    <row r="310" spans="1:11">
      <c r="D310" t="s">
        <v>183</v>
      </c>
      <c r="E310" s="174">
        <v>6.1</v>
      </c>
      <c r="F310" s="174">
        <v>6.2</v>
      </c>
      <c r="G310" s="174">
        <v>5.8</v>
      </c>
      <c r="H310" s="174">
        <v>6.3</v>
      </c>
      <c r="I310" s="174">
        <v>5.5</v>
      </c>
      <c r="J310" s="204">
        <v>6.0333333333333341</v>
      </c>
      <c r="K310" s="253"/>
    </row>
    <row r="311" spans="1:11" ht="15.75" customHeight="1">
      <c r="A311" s="158">
        <v>60</v>
      </c>
      <c r="B311" s="158" t="s">
        <v>134</v>
      </c>
      <c r="C311" s="158" t="s">
        <v>135</v>
      </c>
      <c r="D311" s="158" t="s">
        <v>211</v>
      </c>
      <c r="E311" s="205"/>
      <c r="F311" s="205"/>
      <c r="G311" s="205"/>
      <c r="H311" s="205"/>
      <c r="I311" s="205"/>
      <c r="J311" s="205"/>
      <c r="K311" s="205"/>
    </row>
    <row r="312" spans="1:11">
      <c r="D312" t="s">
        <v>180</v>
      </c>
      <c r="E312" s="174">
        <v>6</v>
      </c>
      <c r="F312" s="174">
        <v>5.6</v>
      </c>
      <c r="G312" s="174">
        <v>6.1</v>
      </c>
      <c r="H312" s="174">
        <v>6.2</v>
      </c>
      <c r="I312" s="174">
        <v>5.6</v>
      </c>
      <c r="J312" s="204">
        <v>5.9000000000000012</v>
      </c>
      <c r="K312" s="251">
        <v>59.222222222222229</v>
      </c>
    </row>
    <row r="313" spans="1:11">
      <c r="D313" t="s">
        <v>181</v>
      </c>
      <c r="E313" s="174">
        <v>6.1</v>
      </c>
      <c r="F313" s="174">
        <v>6</v>
      </c>
      <c r="G313" s="174">
        <v>5.4</v>
      </c>
      <c r="H313" s="174">
        <v>6.1</v>
      </c>
      <c r="I313" s="174">
        <v>6</v>
      </c>
      <c r="J313" s="204">
        <v>6.0333333333333341</v>
      </c>
      <c r="K313" s="252"/>
    </row>
    <row r="314" spans="1:11">
      <c r="D314" t="s">
        <v>182</v>
      </c>
      <c r="E314" s="174">
        <v>5.8</v>
      </c>
      <c r="F314" s="174">
        <v>5.6</v>
      </c>
      <c r="G314" s="174">
        <v>5.7</v>
      </c>
      <c r="H314" s="174">
        <v>6.2</v>
      </c>
      <c r="I314" s="174">
        <v>6</v>
      </c>
      <c r="J314" s="204">
        <v>5.833333333333333</v>
      </c>
      <c r="K314" s="252"/>
    </row>
    <row r="315" spans="1:11">
      <c r="D315" t="s">
        <v>183</v>
      </c>
      <c r="E315" s="174">
        <v>6.2</v>
      </c>
      <c r="F315" s="174">
        <v>6</v>
      </c>
      <c r="G315" s="174">
        <v>5.5</v>
      </c>
      <c r="H315" s="174">
        <v>6</v>
      </c>
      <c r="I315" s="174">
        <v>5.7</v>
      </c>
      <c r="J315" s="204">
        <v>5.8999999999999995</v>
      </c>
      <c r="K315" s="253"/>
    </row>
    <row r="316" spans="1:11" ht="15.75" customHeight="1">
      <c r="A316" s="158">
        <v>61</v>
      </c>
      <c r="B316" s="158" t="s">
        <v>119</v>
      </c>
      <c r="C316" s="158" t="s">
        <v>136</v>
      </c>
      <c r="D316" s="158" t="s">
        <v>209</v>
      </c>
      <c r="E316" s="205"/>
      <c r="F316" s="205"/>
      <c r="G316" s="205"/>
      <c r="H316" s="205"/>
      <c r="I316" s="205"/>
      <c r="J316" s="205"/>
      <c r="K316" s="205"/>
    </row>
    <row r="317" spans="1:11">
      <c r="D317" t="s">
        <v>180</v>
      </c>
      <c r="E317" s="174">
        <v>6.3</v>
      </c>
      <c r="F317" s="174">
        <v>6.5</v>
      </c>
      <c r="G317" s="174">
        <v>6.4</v>
      </c>
      <c r="H317" s="174">
        <v>6.7</v>
      </c>
      <c r="I317" s="174">
        <v>5.9</v>
      </c>
      <c r="J317" s="204">
        <v>6.4000000000000012</v>
      </c>
      <c r="K317" s="251">
        <v>64.006535947712422</v>
      </c>
    </row>
    <row r="318" spans="1:11">
      <c r="D318" t="s">
        <v>181</v>
      </c>
      <c r="E318" s="174">
        <v>6.2</v>
      </c>
      <c r="F318" s="174">
        <v>6.2</v>
      </c>
      <c r="G318" s="174">
        <v>6.4</v>
      </c>
      <c r="H318" s="174">
        <v>6.9</v>
      </c>
      <c r="I318" s="174">
        <v>6</v>
      </c>
      <c r="J318" s="204">
        <v>6.2666666666666684</v>
      </c>
      <c r="K318" s="252"/>
    </row>
    <row r="319" spans="1:11">
      <c r="D319" t="s">
        <v>182</v>
      </c>
      <c r="E319" s="174">
        <v>6.3</v>
      </c>
      <c r="F319" s="174">
        <v>6.6</v>
      </c>
      <c r="G319" s="174">
        <v>6.6</v>
      </c>
      <c r="H319" s="174">
        <v>7</v>
      </c>
      <c r="I319" s="174">
        <v>6</v>
      </c>
      <c r="J319" s="204">
        <v>6.5</v>
      </c>
      <c r="K319" s="252"/>
    </row>
    <row r="320" spans="1:11">
      <c r="D320" t="s">
        <v>183</v>
      </c>
      <c r="E320" s="174">
        <v>6.3</v>
      </c>
      <c r="F320" s="174">
        <v>6.4</v>
      </c>
      <c r="G320" s="174">
        <v>6.7</v>
      </c>
      <c r="H320" s="174">
        <v>6.7</v>
      </c>
      <c r="I320" s="174">
        <v>6.1</v>
      </c>
      <c r="J320" s="204">
        <v>6.4666666666666659</v>
      </c>
      <c r="K320" s="253"/>
    </row>
    <row r="321" spans="1:11" ht="15.75" customHeight="1">
      <c r="A321" s="158">
        <v>62</v>
      </c>
      <c r="B321" s="158" t="s">
        <v>137</v>
      </c>
      <c r="C321" s="158" t="s">
        <v>138</v>
      </c>
      <c r="D321" s="158" t="s">
        <v>216</v>
      </c>
      <c r="E321" s="205"/>
      <c r="F321" s="205"/>
      <c r="G321" s="205"/>
      <c r="H321" s="205"/>
      <c r="I321" s="205"/>
      <c r="J321" s="205"/>
      <c r="K321" s="205"/>
    </row>
    <row r="322" spans="1:11">
      <c r="D322" t="s">
        <v>180</v>
      </c>
      <c r="E322" s="174">
        <v>6.1</v>
      </c>
      <c r="F322" s="174">
        <v>6.6</v>
      </c>
      <c r="G322" s="174">
        <v>5.9</v>
      </c>
      <c r="H322" s="174">
        <v>6.5</v>
      </c>
      <c r="I322" s="174">
        <v>5.0999999999999996</v>
      </c>
      <c r="J322" s="204">
        <v>6.166666666666667</v>
      </c>
      <c r="K322" s="251">
        <v>58.630718954248366</v>
      </c>
    </row>
    <row r="323" spans="1:11">
      <c r="D323" t="s">
        <v>181</v>
      </c>
      <c r="E323" s="174">
        <v>6.1</v>
      </c>
      <c r="F323" s="174">
        <v>6.4</v>
      </c>
      <c r="G323" s="174">
        <v>6.3</v>
      </c>
      <c r="H323" s="174">
        <v>6.5</v>
      </c>
      <c r="I323" s="174">
        <v>5.6</v>
      </c>
      <c r="J323" s="204">
        <v>6.2666666666666657</v>
      </c>
      <c r="K323" s="252"/>
    </row>
    <row r="324" spans="1:11">
      <c r="D324" t="s">
        <v>182</v>
      </c>
      <c r="E324" s="174">
        <v>5.7</v>
      </c>
      <c r="F324" s="174">
        <v>5</v>
      </c>
      <c r="G324" s="174">
        <v>5.4</v>
      </c>
      <c r="H324" s="174">
        <v>6.4</v>
      </c>
      <c r="I324" s="174">
        <v>5.7</v>
      </c>
      <c r="J324" s="204">
        <v>5.5999999999999988</v>
      </c>
      <c r="K324" s="252"/>
    </row>
    <row r="325" spans="1:11">
      <c r="D325" t="s">
        <v>183</v>
      </c>
      <c r="E325" s="174">
        <v>5.2</v>
      </c>
      <c r="F325" s="174">
        <v>4.7</v>
      </c>
      <c r="G325" s="174">
        <v>5.2</v>
      </c>
      <c r="H325" s="174">
        <v>6.3</v>
      </c>
      <c r="I325" s="174">
        <v>5.5</v>
      </c>
      <c r="J325" s="204">
        <v>5.3000000000000007</v>
      </c>
      <c r="K325" s="253"/>
    </row>
    <row r="326" spans="1:11" ht="15.75" customHeight="1">
      <c r="A326" s="158">
        <v>63</v>
      </c>
      <c r="B326" s="158" t="s">
        <v>139</v>
      </c>
      <c r="C326" s="158" t="s">
        <v>140</v>
      </c>
      <c r="D326" s="158" t="s">
        <v>206</v>
      </c>
      <c r="E326" s="205"/>
      <c r="F326" s="205"/>
      <c r="G326" s="205"/>
      <c r="H326" s="205"/>
      <c r="I326" s="205"/>
      <c r="J326" s="205"/>
      <c r="K326" s="205"/>
    </row>
    <row r="327" spans="1:11">
      <c r="D327" t="s">
        <v>180</v>
      </c>
      <c r="E327" s="174">
        <v>6</v>
      </c>
      <c r="F327" s="174">
        <v>5.6</v>
      </c>
      <c r="G327" s="174">
        <v>5.6</v>
      </c>
      <c r="H327" s="174">
        <v>5.6</v>
      </c>
      <c r="I327" s="174">
        <v>5.8</v>
      </c>
      <c r="J327" s="204">
        <v>5.666666666666667</v>
      </c>
      <c r="K327" s="251">
        <v>57.366013071895424</v>
      </c>
    </row>
    <row r="328" spans="1:11">
      <c r="D328" t="s">
        <v>181</v>
      </c>
      <c r="E328" s="174">
        <v>5.8</v>
      </c>
      <c r="F328" s="174">
        <v>5.8</v>
      </c>
      <c r="G328" s="174">
        <v>5.4</v>
      </c>
      <c r="H328" s="174">
        <v>6.4</v>
      </c>
      <c r="I328" s="174">
        <v>6</v>
      </c>
      <c r="J328" s="204">
        <v>5.8666666666666671</v>
      </c>
      <c r="K328" s="252"/>
    </row>
    <row r="329" spans="1:11">
      <c r="D329" t="s">
        <v>182</v>
      </c>
      <c r="E329" s="174">
        <v>5.9</v>
      </c>
      <c r="F329" s="174">
        <v>6</v>
      </c>
      <c r="G329" s="174">
        <v>5.8</v>
      </c>
      <c r="H329" s="174">
        <v>6</v>
      </c>
      <c r="I329" s="174">
        <v>5.8</v>
      </c>
      <c r="J329" s="204">
        <v>5.8999999999999995</v>
      </c>
      <c r="K329" s="252"/>
    </row>
    <row r="330" spans="1:11">
      <c r="D330" t="s">
        <v>183</v>
      </c>
      <c r="E330" s="174">
        <v>5.5</v>
      </c>
      <c r="F330" s="174">
        <v>5.0999999999999996</v>
      </c>
      <c r="G330" s="174">
        <v>5.4</v>
      </c>
      <c r="H330" s="174">
        <v>5.8</v>
      </c>
      <c r="I330" s="174">
        <v>5.3</v>
      </c>
      <c r="J330" s="204">
        <v>5.4000000000000012</v>
      </c>
      <c r="K330" s="253"/>
    </row>
    <row r="331" spans="1:11" ht="15.75" customHeight="1">
      <c r="A331" s="158">
        <v>64</v>
      </c>
      <c r="B331" s="158" t="s">
        <v>141</v>
      </c>
      <c r="C331" s="158" t="s">
        <v>142</v>
      </c>
      <c r="D331" s="158" t="s">
        <v>223</v>
      </c>
      <c r="E331" s="205"/>
      <c r="F331" s="205"/>
      <c r="G331" s="205"/>
      <c r="H331" s="205"/>
      <c r="I331" s="205"/>
      <c r="J331" s="205"/>
      <c r="K331" s="205"/>
    </row>
    <row r="332" spans="1:11">
      <c r="D332" t="s">
        <v>180</v>
      </c>
      <c r="E332" s="174">
        <v>5.8</v>
      </c>
      <c r="F332" s="174">
        <v>6.4</v>
      </c>
      <c r="G332" s="174">
        <v>6.1</v>
      </c>
      <c r="H332" s="174">
        <v>6.3</v>
      </c>
      <c r="I332" s="174">
        <v>5.8</v>
      </c>
      <c r="J332" s="204">
        <v>6.0666666666666664</v>
      </c>
      <c r="K332" s="251">
        <v>62.477124183006524</v>
      </c>
    </row>
    <row r="333" spans="1:11">
      <c r="D333" t="s">
        <v>181</v>
      </c>
      <c r="E333" s="174">
        <v>6.6</v>
      </c>
      <c r="F333" s="174">
        <v>6.6</v>
      </c>
      <c r="G333" s="174">
        <v>6.2</v>
      </c>
      <c r="H333" s="174">
        <v>6.7</v>
      </c>
      <c r="I333" s="174">
        <v>5.8</v>
      </c>
      <c r="J333" s="204">
        <v>6.4666666666666659</v>
      </c>
      <c r="K333" s="252"/>
    </row>
    <row r="334" spans="1:11">
      <c r="D334" t="s">
        <v>182</v>
      </c>
      <c r="E334" s="174">
        <v>6.1</v>
      </c>
      <c r="F334" s="174">
        <v>6.3</v>
      </c>
      <c r="G334" s="174">
        <v>5.8</v>
      </c>
      <c r="H334" s="174">
        <v>6.9</v>
      </c>
      <c r="I334" s="174">
        <v>6</v>
      </c>
      <c r="J334" s="204">
        <v>6.1333333333333337</v>
      </c>
      <c r="K334" s="252"/>
    </row>
    <row r="335" spans="1:11">
      <c r="D335" t="s">
        <v>183</v>
      </c>
      <c r="E335" s="174">
        <v>6.4</v>
      </c>
      <c r="F335" s="174">
        <v>6.1</v>
      </c>
      <c r="G335" s="174">
        <v>6.3</v>
      </c>
      <c r="H335" s="174">
        <v>6.7</v>
      </c>
      <c r="I335" s="174">
        <v>6.1</v>
      </c>
      <c r="J335" s="204">
        <v>6.2666666666666684</v>
      </c>
      <c r="K335" s="253"/>
    </row>
    <row r="336" spans="1:11" ht="15.75" customHeight="1">
      <c r="A336" s="158">
        <v>65</v>
      </c>
      <c r="B336" s="158" t="s">
        <v>143</v>
      </c>
      <c r="C336" s="158" t="s">
        <v>144</v>
      </c>
      <c r="D336" s="158" t="s">
        <v>225</v>
      </c>
      <c r="E336" s="205"/>
      <c r="F336" s="205"/>
      <c r="G336" s="205"/>
      <c r="H336" s="205"/>
      <c r="I336" s="205"/>
      <c r="J336" s="205"/>
      <c r="K336" s="205"/>
    </row>
    <row r="337" spans="1:11">
      <c r="D337" t="s">
        <v>180</v>
      </c>
      <c r="E337" s="174">
        <v>6.1</v>
      </c>
      <c r="F337" s="174">
        <v>6</v>
      </c>
      <c r="G337" s="174">
        <v>6</v>
      </c>
      <c r="H337" s="174">
        <v>6.4</v>
      </c>
      <c r="I337" s="174">
        <v>5.8</v>
      </c>
      <c r="J337" s="204">
        <v>6.0333333333333323</v>
      </c>
      <c r="K337" s="251">
        <v>55.839869281045758</v>
      </c>
    </row>
    <row r="338" spans="1:11">
      <c r="D338" t="s">
        <v>181</v>
      </c>
      <c r="E338" s="174">
        <v>5.8</v>
      </c>
      <c r="F338" s="174">
        <v>5.3</v>
      </c>
      <c r="G338" s="174">
        <v>5.0999999999999996</v>
      </c>
      <c r="H338" s="174">
        <v>6.3</v>
      </c>
      <c r="I338" s="174">
        <v>5.5</v>
      </c>
      <c r="J338" s="204">
        <v>5.5333333333333341</v>
      </c>
      <c r="K338" s="252"/>
    </row>
    <row r="339" spans="1:11">
      <c r="D339" t="s">
        <v>182</v>
      </c>
      <c r="E339" s="174">
        <v>5.3</v>
      </c>
      <c r="F339" s="174">
        <v>4.5</v>
      </c>
      <c r="G339" s="174">
        <v>5.2</v>
      </c>
      <c r="H339" s="174">
        <v>6.1</v>
      </c>
      <c r="I339" s="174">
        <v>5.7</v>
      </c>
      <c r="J339" s="204">
        <v>5.4000000000000012</v>
      </c>
      <c r="K339" s="252"/>
    </row>
    <row r="340" spans="1:11">
      <c r="D340" t="s">
        <v>183</v>
      </c>
      <c r="E340" s="174">
        <v>5.3</v>
      </c>
      <c r="F340" s="174">
        <v>5.3</v>
      </c>
      <c r="G340" s="174">
        <v>5.2</v>
      </c>
      <c r="H340" s="174">
        <v>6</v>
      </c>
      <c r="I340" s="174">
        <v>5.7</v>
      </c>
      <c r="J340" s="204">
        <v>5.4333333333333336</v>
      </c>
      <c r="K340" s="253"/>
    </row>
    <row r="341" spans="1:11" ht="15.75" customHeight="1">
      <c r="A341" s="158">
        <v>66</v>
      </c>
      <c r="B341" s="158" t="s">
        <v>145</v>
      </c>
      <c r="C341" s="158" t="s">
        <v>146</v>
      </c>
      <c r="D341" s="158" t="s">
        <v>213</v>
      </c>
      <c r="E341" s="205"/>
      <c r="F341" s="205"/>
      <c r="G341" s="205"/>
      <c r="H341" s="205"/>
      <c r="I341" s="205"/>
      <c r="J341" s="205"/>
      <c r="K341" s="205"/>
    </row>
    <row r="342" spans="1:11">
      <c r="D342" t="s">
        <v>180</v>
      </c>
      <c r="E342" s="174">
        <v>6.3</v>
      </c>
      <c r="F342" s="229">
        <v>7.1</v>
      </c>
      <c r="G342" s="174">
        <v>6.2</v>
      </c>
      <c r="H342" s="174">
        <v>6.6</v>
      </c>
      <c r="I342" s="174">
        <v>6</v>
      </c>
      <c r="J342" s="204">
        <v>6.3666999999999998</v>
      </c>
      <c r="K342" s="251">
        <v>63.353137254901952</v>
      </c>
    </row>
    <row r="343" spans="1:11">
      <c r="D343" t="s">
        <v>181</v>
      </c>
      <c r="E343" s="174">
        <v>6.7</v>
      </c>
      <c r="F343" s="229">
        <v>6.4</v>
      </c>
      <c r="G343" s="174">
        <v>6.4</v>
      </c>
      <c r="H343" s="174">
        <v>6.6</v>
      </c>
      <c r="I343" s="174">
        <v>6.2</v>
      </c>
      <c r="J343" s="204">
        <v>6.4667000000000003</v>
      </c>
      <c r="K343" s="252"/>
    </row>
    <row r="344" spans="1:11">
      <c r="D344" t="s">
        <v>182</v>
      </c>
      <c r="E344" s="174">
        <v>6.3</v>
      </c>
      <c r="F344" s="229">
        <v>6.3</v>
      </c>
      <c r="G344" s="174">
        <v>5.9</v>
      </c>
      <c r="H344" s="174">
        <v>6.4</v>
      </c>
      <c r="I344" s="174">
        <v>5.9</v>
      </c>
      <c r="J344" s="204">
        <v>6.1666999999999996</v>
      </c>
      <c r="K344" s="252"/>
    </row>
    <row r="345" spans="1:11">
      <c r="D345" t="s">
        <v>183</v>
      </c>
      <c r="E345" s="174">
        <v>6.3</v>
      </c>
      <c r="F345" s="229">
        <v>6.5</v>
      </c>
      <c r="G345" s="174">
        <v>6.2</v>
      </c>
      <c r="H345" s="174">
        <v>6.5</v>
      </c>
      <c r="I345" s="174">
        <v>6.1</v>
      </c>
      <c r="J345" s="204">
        <v>6.3333000000000004</v>
      </c>
      <c r="K345" s="253"/>
    </row>
    <row r="346" spans="1:11" ht="15.75" customHeight="1">
      <c r="A346" s="158">
        <v>67</v>
      </c>
      <c r="B346" s="158" t="s">
        <v>147</v>
      </c>
      <c r="C346" s="158" t="s">
        <v>148</v>
      </c>
      <c r="D346" s="158" t="s">
        <v>225</v>
      </c>
      <c r="E346" s="205"/>
      <c r="F346" s="205"/>
      <c r="G346" s="205"/>
      <c r="H346" s="205"/>
      <c r="I346" s="205"/>
      <c r="J346" s="205"/>
      <c r="K346" s="205"/>
    </row>
    <row r="347" spans="1:11">
      <c r="D347" t="s">
        <v>180</v>
      </c>
      <c r="E347" s="174">
        <v>6.4</v>
      </c>
      <c r="F347" s="174">
        <v>6.6</v>
      </c>
      <c r="G347" s="174">
        <v>6.3</v>
      </c>
      <c r="H347" s="174">
        <v>6.6</v>
      </c>
      <c r="I347" s="174">
        <v>6.2</v>
      </c>
      <c r="J347" s="204">
        <v>6.4333333333333336</v>
      </c>
      <c r="K347" s="251">
        <v>62.545751633986917</v>
      </c>
    </row>
    <row r="348" spans="1:11">
      <c r="D348" t="s">
        <v>181</v>
      </c>
      <c r="E348" s="174">
        <v>6.9</v>
      </c>
      <c r="F348" s="174">
        <v>7</v>
      </c>
      <c r="G348" s="174">
        <v>5.4</v>
      </c>
      <c r="H348" s="174">
        <v>6.8</v>
      </c>
      <c r="I348" s="174">
        <v>5.8</v>
      </c>
      <c r="J348" s="204">
        <v>6.5</v>
      </c>
      <c r="K348" s="252"/>
    </row>
    <row r="349" spans="1:11">
      <c r="D349" t="s">
        <v>182</v>
      </c>
      <c r="E349" s="174">
        <v>5.6</v>
      </c>
      <c r="F349" s="174">
        <v>5.8</v>
      </c>
      <c r="G349" s="174">
        <v>5.8</v>
      </c>
      <c r="H349" s="174">
        <v>6.2</v>
      </c>
      <c r="I349" s="174">
        <v>5.9</v>
      </c>
      <c r="J349" s="204">
        <v>5.833333333333333</v>
      </c>
      <c r="K349" s="252"/>
    </row>
    <row r="350" spans="1:11">
      <c r="D350" t="s">
        <v>183</v>
      </c>
      <c r="E350" s="174">
        <v>6.3</v>
      </c>
      <c r="F350" s="174">
        <v>5.6</v>
      </c>
      <c r="G350" s="174">
        <v>6.2</v>
      </c>
      <c r="H350" s="174">
        <v>6.4</v>
      </c>
      <c r="I350" s="174">
        <v>6.3</v>
      </c>
      <c r="J350" s="204">
        <v>6.2666666666666657</v>
      </c>
      <c r="K350" s="253"/>
    </row>
    <row r="351" spans="1:11" ht="15.75" customHeight="1">
      <c r="A351" s="158">
        <v>68</v>
      </c>
      <c r="B351" s="158" t="s">
        <v>149</v>
      </c>
      <c r="C351" s="158" t="s">
        <v>150</v>
      </c>
      <c r="D351" s="158" t="s">
        <v>203</v>
      </c>
      <c r="E351" s="205"/>
      <c r="F351" s="205"/>
      <c r="G351" s="205"/>
      <c r="H351" s="205"/>
      <c r="I351" s="205"/>
      <c r="J351" s="205"/>
      <c r="K351" s="205"/>
    </row>
    <row r="352" spans="1:11">
      <c r="D352" t="s">
        <v>180</v>
      </c>
      <c r="E352" s="174">
        <v>6.4</v>
      </c>
      <c r="F352" s="174">
        <v>6.8</v>
      </c>
      <c r="G352" s="174">
        <v>6.7</v>
      </c>
      <c r="H352" s="174">
        <v>7.1</v>
      </c>
      <c r="I352" s="174">
        <v>6.1</v>
      </c>
      <c r="J352" s="204">
        <v>6.6333333333333329</v>
      </c>
      <c r="K352" s="251">
        <v>66.205882352941174</v>
      </c>
    </row>
    <row r="353" spans="1:11">
      <c r="D353" t="s">
        <v>181</v>
      </c>
      <c r="E353" s="174">
        <v>7.1</v>
      </c>
      <c r="F353" s="174">
        <v>6.8</v>
      </c>
      <c r="G353" s="174">
        <v>6.2</v>
      </c>
      <c r="H353" s="174">
        <v>6.9</v>
      </c>
      <c r="I353" s="174">
        <v>6.3</v>
      </c>
      <c r="J353" s="204">
        <v>6.6666666666666652</v>
      </c>
      <c r="K353" s="252"/>
    </row>
    <row r="354" spans="1:11">
      <c r="D354" t="s">
        <v>182</v>
      </c>
      <c r="E354" s="174">
        <v>6.7</v>
      </c>
      <c r="F354" s="174">
        <v>6.7</v>
      </c>
      <c r="G354" s="174">
        <v>6.1</v>
      </c>
      <c r="H354" s="174">
        <v>7</v>
      </c>
      <c r="I354" s="174">
        <v>6.4</v>
      </c>
      <c r="J354" s="204">
        <v>6.5999999999999988</v>
      </c>
      <c r="K354" s="252"/>
    </row>
    <row r="355" spans="1:11">
      <c r="D355" t="s">
        <v>183</v>
      </c>
      <c r="E355" s="174">
        <v>6.7</v>
      </c>
      <c r="F355" s="174">
        <v>6.5</v>
      </c>
      <c r="G355" s="174">
        <v>6.5</v>
      </c>
      <c r="H355" s="174">
        <v>7</v>
      </c>
      <c r="I355" s="174">
        <v>6.3</v>
      </c>
      <c r="J355" s="204">
        <v>6.5666666666666664</v>
      </c>
      <c r="K355" s="253"/>
    </row>
    <row r="356" spans="1:11" ht="15.75" customHeight="1">
      <c r="A356" s="158">
        <v>69</v>
      </c>
      <c r="B356" s="158" t="s">
        <v>151</v>
      </c>
      <c r="C356" s="158" t="s">
        <v>152</v>
      </c>
      <c r="D356" s="158" t="s">
        <v>203</v>
      </c>
      <c r="E356" s="205"/>
      <c r="F356" s="205"/>
      <c r="G356" s="205"/>
      <c r="H356" s="205"/>
      <c r="I356" s="205"/>
      <c r="J356" s="205"/>
      <c r="K356" s="205"/>
    </row>
    <row r="357" spans="1:11">
      <c r="D357" t="s">
        <v>180</v>
      </c>
      <c r="E357" s="174">
        <v>6.3</v>
      </c>
      <c r="F357" s="174">
        <v>6.7</v>
      </c>
      <c r="G357" s="174">
        <v>6.9</v>
      </c>
      <c r="H357" s="174">
        <v>7</v>
      </c>
      <c r="I357" s="174">
        <v>6.4</v>
      </c>
      <c r="J357" s="204">
        <v>6.6666666666666652</v>
      </c>
      <c r="K357" s="251">
        <v>67.330065359477118</v>
      </c>
    </row>
    <row r="358" spans="1:11">
      <c r="D358" t="s">
        <v>181</v>
      </c>
      <c r="E358" s="174">
        <v>7.4</v>
      </c>
      <c r="F358" s="174">
        <v>6.9</v>
      </c>
      <c r="G358" s="174">
        <v>6.6</v>
      </c>
      <c r="H358" s="174">
        <v>7</v>
      </c>
      <c r="I358" s="174">
        <v>6.8</v>
      </c>
      <c r="J358" s="204">
        <v>6.8999999999999986</v>
      </c>
      <c r="K358" s="252"/>
    </row>
    <row r="359" spans="1:11">
      <c r="D359" t="s">
        <v>182</v>
      </c>
      <c r="E359" s="174">
        <v>6.5</v>
      </c>
      <c r="F359" s="174">
        <v>6.5</v>
      </c>
      <c r="G359" s="174">
        <v>6.3</v>
      </c>
      <c r="H359" s="174">
        <v>6.9</v>
      </c>
      <c r="I359" s="174">
        <v>6.8</v>
      </c>
      <c r="J359" s="204">
        <v>6.6000000000000005</v>
      </c>
      <c r="K359" s="252"/>
    </row>
    <row r="360" spans="1:11">
      <c r="D360" t="s">
        <v>183</v>
      </c>
      <c r="E360" s="174">
        <v>6.6</v>
      </c>
      <c r="F360" s="174">
        <v>6.9</v>
      </c>
      <c r="G360" s="174">
        <v>6.5</v>
      </c>
      <c r="H360" s="174">
        <v>7.1</v>
      </c>
      <c r="I360" s="174">
        <v>6.7</v>
      </c>
      <c r="J360" s="204">
        <v>6.7333333333333343</v>
      </c>
      <c r="K360" s="253"/>
    </row>
    <row r="361" spans="1:11" ht="15.75" customHeight="1">
      <c r="A361" s="158">
        <v>70</v>
      </c>
      <c r="B361" s="158" t="s">
        <v>153</v>
      </c>
      <c r="C361" s="158" t="s">
        <v>154</v>
      </c>
      <c r="D361" s="158" t="s">
        <v>207</v>
      </c>
      <c r="E361" s="205"/>
      <c r="F361" s="205"/>
      <c r="G361" s="205"/>
      <c r="H361" s="205"/>
      <c r="I361" s="205"/>
      <c r="J361" s="205"/>
      <c r="K361" s="205"/>
    </row>
    <row r="362" spans="1:11">
      <c r="D362" t="s">
        <v>180</v>
      </c>
      <c r="E362" s="174">
        <v>6.3</v>
      </c>
      <c r="F362" s="174">
        <v>6.8</v>
      </c>
      <c r="G362" s="174">
        <v>6.5</v>
      </c>
      <c r="H362" s="174">
        <v>6.7</v>
      </c>
      <c r="I362" s="174">
        <v>5.6</v>
      </c>
      <c r="J362" s="204">
        <v>6.5</v>
      </c>
      <c r="K362" s="251">
        <v>64.51633986928104</v>
      </c>
    </row>
    <row r="363" spans="1:11">
      <c r="D363" t="s">
        <v>181</v>
      </c>
      <c r="E363" s="174">
        <v>6.8</v>
      </c>
      <c r="F363" s="174">
        <v>7.4</v>
      </c>
      <c r="G363" s="174">
        <v>6.3</v>
      </c>
      <c r="H363" s="174">
        <v>6.6</v>
      </c>
      <c r="I363" s="174">
        <v>6.3</v>
      </c>
      <c r="J363" s="204">
        <v>6.5666666666666664</v>
      </c>
      <c r="K363" s="252"/>
    </row>
    <row r="364" spans="1:11">
      <c r="D364" t="s">
        <v>182</v>
      </c>
      <c r="E364" s="174">
        <v>6.4</v>
      </c>
      <c r="F364" s="174">
        <v>6.3</v>
      </c>
      <c r="G364" s="174">
        <v>6.2</v>
      </c>
      <c r="H364" s="174">
        <v>6.7</v>
      </c>
      <c r="I364" s="174">
        <v>6.1</v>
      </c>
      <c r="J364" s="204">
        <v>6.3</v>
      </c>
      <c r="K364" s="252"/>
    </row>
    <row r="365" spans="1:11">
      <c r="D365" t="s">
        <v>183</v>
      </c>
      <c r="E365" s="174">
        <v>6.4</v>
      </c>
      <c r="F365" s="174">
        <v>6</v>
      </c>
      <c r="G365" s="174">
        <v>6.3</v>
      </c>
      <c r="H365" s="174">
        <v>6.7</v>
      </c>
      <c r="I365" s="174">
        <v>6.6</v>
      </c>
      <c r="J365" s="204">
        <v>6.4333333333333336</v>
      </c>
      <c r="K365" s="253"/>
    </row>
    <row r="366" spans="1:11" ht="15.75" customHeight="1">
      <c r="A366" s="158" t="s">
        <v>227</v>
      </c>
      <c r="B366" s="158" t="s">
        <v>227</v>
      </c>
      <c r="C366" s="158" t="s">
        <v>227</v>
      </c>
      <c r="D366" s="158" t="s">
        <v>227</v>
      </c>
      <c r="E366" s="205"/>
      <c r="F366" s="205"/>
      <c r="G366" s="205"/>
      <c r="H366" s="205"/>
      <c r="I366" s="205"/>
      <c r="J366" s="205"/>
      <c r="K366" s="205"/>
    </row>
    <row r="367" spans="1:11">
      <c r="E367" s="157"/>
      <c r="F367" s="157"/>
      <c r="G367" s="157"/>
      <c r="H367" s="157"/>
      <c r="I367" s="157"/>
      <c r="J367" s="157"/>
      <c r="K367" s="157"/>
    </row>
  </sheetData>
  <sheetProtection algorithmName="SHA-512" hashValue="OZsDb+CNtFzymIjUdVJY6+28SsUp0BxQuK5URSqSrkWWjEidelzTbJlUwGM45jtj0Ef3n8vG7dBCb78X13pTmA==" saltValue="LSg/kmPgTUJVF8szJC4Ocg==" spinCount="100000" sheet="1" objects="1" scenarios="1"/>
  <mergeCells count="74">
    <mergeCell ref="C1:F1"/>
    <mergeCell ref="C2:F2"/>
    <mergeCell ref="K357:K360"/>
    <mergeCell ref="K362:K365"/>
    <mergeCell ref="K332:K335"/>
    <mergeCell ref="K337:K340"/>
    <mergeCell ref="K342:K345"/>
    <mergeCell ref="K347:K350"/>
    <mergeCell ref="K352:K355"/>
    <mergeCell ref="K307:K310"/>
    <mergeCell ref="K312:K315"/>
    <mergeCell ref="K317:K320"/>
    <mergeCell ref="K322:K325"/>
    <mergeCell ref="K327:K330"/>
    <mergeCell ref="K282:K285"/>
    <mergeCell ref="K287:K290"/>
    <mergeCell ref="K292:K295"/>
    <mergeCell ref="K297:K300"/>
    <mergeCell ref="K302:K305"/>
    <mergeCell ref="K257:K260"/>
    <mergeCell ref="K262:K265"/>
    <mergeCell ref="K267:K270"/>
    <mergeCell ref="K272:K275"/>
    <mergeCell ref="K277:K280"/>
    <mergeCell ref="K232:K235"/>
    <mergeCell ref="K237:K240"/>
    <mergeCell ref="K242:K245"/>
    <mergeCell ref="K247:K250"/>
    <mergeCell ref="K252:K255"/>
    <mergeCell ref="K207:K210"/>
    <mergeCell ref="K212:K215"/>
    <mergeCell ref="K217:K220"/>
    <mergeCell ref="K222:K225"/>
    <mergeCell ref="K227:K230"/>
    <mergeCell ref="K182:K185"/>
    <mergeCell ref="K187:K190"/>
    <mergeCell ref="K192:K195"/>
    <mergeCell ref="K197:K200"/>
    <mergeCell ref="K202:K205"/>
    <mergeCell ref="K157:K160"/>
    <mergeCell ref="K162:K165"/>
    <mergeCell ref="K167:K170"/>
    <mergeCell ref="K172:K175"/>
    <mergeCell ref="K177:K180"/>
    <mergeCell ref="K132:K135"/>
    <mergeCell ref="K137:K140"/>
    <mergeCell ref="K142:K145"/>
    <mergeCell ref="K147:K150"/>
    <mergeCell ref="K152:K155"/>
    <mergeCell ref="K107:K110"/>
    <mergeCell ref="K112:K115"/>
    <mergeCell ref="K117:K120"/>
    <mergeCell ref="K122:K125"/>
    <mergeCell ref="K127:K130"/>
    <mergeCell ref="K87:K90"/>
    <mergeCell ref="K92:K95"/>
    <mergeCell ref="K97:K100"/>
    <mergeCell ref="K102:K105"/>
    <mergeCell ref="K47:K50"/>
    <mergeCell ref="K52:K55"/>
    <mergeCell ref="K57:K60"/>
    <mergeCell ref="K62:K65"/>
    <mergeCell ref="K67:K70"/>
    <mergeCell ref="K72:K75"/>
    <mergeCell ref="K77:K80"/>
    <mergeCell ref="K82:K85"/>
    <mergeCell ref="K27:K30"/>
    <mergeCell ref="K32:K35"/>
    <mergeCell ref="K37:K40"/>
    <mergeCell ref="K42:K45"/>
    <mergeCell ref="A3:L3"/>
    <mergeCell ref="K12:K15"/>
    <mergeCell ref="K17:K20"/>
    <mergeCell ref="K22:K25"/>
  </mergeCells>
  <conditionalFormatting sqref="K12 K16">
    <cfRule type="cellIs" dxfId="1277" priority="201" operator="equal">
      <formula>0</formula>
    </cfRule>
  </conditionalFormatting>
  <conditionalFormatting sqref="K31">
    <cfRule type="cellIs" dxfId="1276" priority="198" operator="equal">
      <formula>0</formula>
    </cfRule>
  </conditionalFormatting>
  <conditionalFormatting sqref="K36">
    <cfRule type="cellIs" dxfId="1275" priority="197" operator="equal">
      <formula>0</formula>
    </cfRule>
  </conditionalFormatting>
  <conditionalFormatting sqref="K41">
    <cfRule type="cellIs" dxfId="1274" priority="196" operator="equal">
      <formula>0</formula>
    </cfRule>
  </conditionalFormatting>
  <conditionalFormatting sqref="K46">
    <cfRule type="cellIs" dxfId="1273" priority="195" operator="equal">
      <formula>0</formula>
    </cfRule>
  </conditionalFormatting>
  <conditionalFormatting sqref="K51">
    <cfRule type="cellIs" dxfId="1272" priority="194" operator="equal">
      <formula>0</formula>
    </cfRule>
  </conditionalFormatting>
  <conditionalFormatting sqref="K56">
    <cfRule type="cellIs" dxfId="1271" priority="193" operator="equal">
      <formula>0</formula>
    </cfRule>
  </conditionalFormatting>
  <conditionalFormatting sqref="K61">
    <cfRule type="cellIs" dxfId="1270" priority="192" operator="equal">
      <formula>0</formula>
    </cfRule>
  </conditionalFormatting>
  <conditionalFormatting sqref="K66">
    <cfRule type="cellIs" dxfId="1269" priority="191" operator="equal">
      <formula>0</formula>
    </cfRule>
  </conditionalFormatting>
  <conditionalFormatting sqref="K71">
    <cfRule type="cellIs" dxfId="1268" priority="190" operator="equal">
      <formula>0</formula>
    </cfRule>
  </conditionalFormatting>
  <conditionalFormatting sqref="K76">
    <cfRule type="cellIs" dxfId="1267" priority="189" operator="equal">
      <formula>0</formula>
    </cfRule>
  </conditionalFormatting>
  <conditionalFormatting sqref="K81">
    <cfRule type="cellIs" dxfId="1266" priority="188" operator="equal">
      <formula>0</formula>
    </cfRule>
  </conditionalFormatting>
  <conditionalFormatting sqref="K86">
    <cfRule type="cellIs" dxfId="1265" priority="187" operator="equal">
      <formula>0</formula>
    </cfRule>
  </conditionalFormatting>
  <conditionalFormatting sqref="K91">
    <cfRule type="cellIs" dxfId="1264" priority="186" operator="equal">
      <formula>0</formula>
    </cfRule>
  </conditionalFormatting>
  <conditionalFormatting sqref="K96">
    <cfRule type="cellIs" dxfId="1263" priority="185" operator="equal">
      <formula>0</formula>
    </cfRule>
  </conditionalFormatting>
  <conditionalFormatting sqref="K101">
    <cfRule type="cellIs" dxfId="1262" priority="184" operator="equal">
      <formula>0</formula>
    </cfRule>
  </conditionalFormatting>
  <conditionalFormatting sqref="K106">
    <cfRule type="cellIs" dxfId="1261" priority="183" operator="equal">
      <formula>0</formula>
    </cfRule>
  </conditionalFormatting>
  <conditionalFormatting sqref="K111">
    <cfRule type="cellIs" dxfId="1260" priority="182" operator="equal">
      <formula>0</formula>
    </cfRule>
  </conditionalFormatting>
  <conditionalFormatting sqref="K116">
    <cfRule type="cellIs" dxfId="1259" priority="181" operator="equal">
      <formula>0</formula>
    </cfRule>
  </conditionalFormatting>
  <conditionalFormatting sqref="K121">
    <cfRule type="cellIs" dxfId="1258" priority="180" operator="equal">
      <formula>0</formula>
    </cfRule>
  </conditionalFormatting>
  <conditionalFormatting sqref="K126">
    <cfRule type="cellIs" dxfId="1257" priority="179" operator="equal">
      <formula>0</formula>
    </cfRule>
  </conditionalFormatting>
  <conditionalFormatting sqref="K131">
    <cfRule type="cellIs" dxfId="1256" priority="178" operator="equal">
      <formula>0</formula>
    </cfRule>
  </conditionalFormatting>
  <conditionalFormatting sqref="K136">
    <cfRule type="cellIs" dxfId="1255" priority="177" operator="equal">
      <formula>0</formula>
    </cfRule>
  </conditionalFormatting>
  <conditionalFormatting sqref="K141">
    <cfRule type="cellIs" dxfId="1254" priority="176" operator="equal">
      <formula>0</formula>
    </cfRule>
  </conditionalFormatting>
  <conditionalFormatting sqref="K146">
    <cfRule type="cellIs" dxfId="1253" priority="175" operator="equal">
      <formula>0</formula>
    </cfRule>
  </conditionalFormatting>
  <conditionalFormatting sqref="K151">
    <cfRule type="cellIs" dxfId="1252" priority="174" operator="equal">
      <formula>0</formula>
    </cfRule>
  </conditionalFormatting>
  <conditionalFormatting sqref="K156">
    <cfRule type="cellIs" dxfId="1251" priority="173" operator="equal">
      <formula>0</formula>
    </cfRule>
  </conditionalFormatting>
  <conditionalFormatting sqref="K161">
    <cfRule type="cellIs" dxfId="1250" priority="172" operator="equal">
      <formula>0</formula>
    </cfRule>
  </conditionalFormatting>
  <conditionalFormatting sqref="K166">
    <cfRule type="cellIs" dxfId="1249" priority="171" operator="equal">
      <formula>0</formula>
    </cfRule>
  </conditionalFormatting>
  <conditionalFormatting sqref="K171">
    <cfRule type="cellIs" dxfId="1248" priority="170" operator="equal">
      <formula>0</formula>
    </cfRule>
  </conditionalFormatting>
  <conditionalFormatting sqref="K176">
    <cfRule type="cellIs" dxfId="1247" priority="169" operator="equal">
      <formula>0</formula>
    </cfRule>
  </conditionalFormatting>
  <conditionalFormatting sqref="K181">
    <cfRule type="cellIs" dxfId="1246" priority="168" operator="equal">
      <formula>0</formula>
    </cfRule>
  </conditionalFormatting>
  <conditionalFormatting sqref="K186">
    <cfRule type="cellIs" dxfId="1245" priority="167" operator="equal">
      <formula>0</formula>
    </cfRule>
  </conditionalFormatting>
  <conditionalFormatting sqref="K191">
    <cfRule type="cellIs" dxfId="1244" priority="166" operator="equal">
      <formula>0</formula>
    </cfRule>
  </conditionalFormatting>
  <conditionalFormatting sqref="K196">
    <cfRule type="cellIs" dxfId="1243" priority="165" operator="equal">
      <formula>0</formula>
    </cfRule>
  </conditionalFormatting>
  <conditionalFormatting sqref="K201">
    <cfRule type="cellIs" dxfId="1242" priority="164" operator="equal">
      <formula>0</formula>
    </cfRule>
  </conditionalFormatting>
  <conditionalFormatting sqref="K206">
    <cfRule type="cellIs" dxfId="1241" priority="163" operator="equal">
      <formula>0</formula>
    </cfRule>
  </conditionalFormatting>
  <conditionalFormatting sqref="K211">
    <cfRule type="cellIs" dxfId="1240" priority="162" operator="equal">
      <formula>0</formula>
    </cfRule>
  </conditionalFormatting>
  <conditionalFormatting sqref="K216">
    <cfRule type="cellIs" dxfId="1239" priority="161" operator="equal">
      <formula>0</formula>
    </cfRule>
  </conditionalFormatting>
  <conditionalFormatting sqref="K221">
    <cfRule type="cellIs" dxfId="1238" priority="160" operator="equal">
      <formula>0</formula>
    </cfRule>
  </conditionalFormatting>
  <conditionalFormatting sqref="K226">
    <cfRule type="cellIs" dxfId="1237" priority="159" operator="equal">
      <formula>0</formula>
    </cfRule>
  </conditionalFormatting>
  <conditionalFormatting sqref="K231">
    <cfRule type="cellIs" dxfId="1236" priority="158" operator="equal">
      <formula>0</formula>
    </cfRule>
  </conditionalFormatting>
  <conditionalFormatting sqref="K236">
    <cfRule type="cellIs" dxfId="1235" priority="157" operator="equal">
      <formula>0</formula>
    </cfRule>
  </conditionalFormatting>
  <conditionalFormatting sqref="K241">
    <cfRule type="cellIs" dxfId="1234" priority="156" operator="equal">
      <formula>0</formula>
    </cfRule>
  </conditionalFormatting>
  <conditionalFormatting sqref="K246">
    <cfRule type="cellIs" dxfId="1233" priority="155" operator="equal">
      <formula>0</formula>
    </cfRule>
  </conditionalFormatting>
  <conditionalFormatting sqref="K251">
    <cfRule type="cellIs" dxfId="1232" priority="154" operator="equal">
      <formula>0</formula>
    </cfRule>
  </conditionalFormatting>
  <conditionalFormatting sqref="K256">
    <cfRule type="cellIs" dxfId="1231" priority="153" operator="equal">
      <formula>0</formula>
    </cfRule>
  </conditionalFormatting>
  <conditionalFormatting sqref="K261">
    <cfRule type="cellIs" dxfId="1230" priority="152" operator="equal">
      <formula>0</formula>
    </cfRule>
  </conditionalFormatting>
  <conditionalFormatting sqref="K266">
    <cfRule type="cellIs" dxfId="1229" priority="151" operator="equal">
      <formula>0</formula>
    </cfRule>
  </conditionalFormatting>
  <conditionalFormatting sqref="K271">
    <cfRule type="cellIs" dxfId="1228" priority="150" operator="equal">
      <formula>0</formula>
    </cfRule>
  </conditionalFormatting>
  <conditionalFormatting sqref="K276">
    <cfRule type="cellIs" dxfId="1227" priority="149" operator="equal">
      <formula>0</formula>
    </cfRule>
  </conditionalFormatting>
  <conditionalFormatting sqref="K281">
    <cfRule type="cellIs" dxfId="1226" priority="148" operator="equal">
      <formula>0</formula>
    </cfRule>
  </conditionalFormatting>
  <conditionalFormatting sqref="K286">
    <cfRule type="cellIs" dxfId="1225" priority="147" operator="equal">
      <formula>0</formula>
    </cfRule>
  </conditionalFormatting>
  <conditionalFormatting sqref="K291">
    <cfRule type="cellIs" dxfId="1224" priority="146" operator="equal">
      <formula>0</formula>
    </cfRule>
  </conditionalFormatting>
  <conditionalFormatting sqref="K296">
    <cfRule type="cellIs" dxfId="1223" priority="145" operator="equal">
      <formula>0</formula>
    </cfRule>
  </conditionalFormatting>
  <conditionalFormatting sqref="K301">
    <cfRule type="cellIs" dxfId="1222" priority="144" operator="equal">
      <formula>0</formula>
    </cfRule>
  </conditionalFormatting>
  <conditionalFormatting sqref="K306">
    <cfRule type="cellIs" dxfId="1221" priority="143" operator="equal">
      <formula>0</formula>
    </cfRule>
  </conditionalFormatting>
  <conditionalFormatting sqref="K311">
    <cfRule type="cellIs" dxfId="1220" priority="142" operator="equal">
      <formula>0</formula>
    </cfRule>
  </conditionalFormatting>
  <conditionalFormatting sqref="K316">
    <cfRule type="cellIs" dxfId="1219" priority="141" operator="equal">
      <formula>0</formula>
    </cfRule>
  </conditionalFormatting>
  <conditionalFormatting sqref="K321">
    <cfRule type="cellIs" dxfId="1218" priority="140" operator="equal">
      <formula>0</formula>
    </cfRule>
  </conditionalFormatting>
  <conditionalFormatting sqref="K326">
    <cfRule type="cellIs" dxfId="1217" priority="139" operator="equal">
      <formula>0</formula>
    </cfRule>
  </conditionalFormatting>
  <conditionalFormatting sqref="K331">
    <cfRule type="cellIs" dxfId="1216" priority="138" operator="equal">
      <formula>0</formula>
    </cfRule>
  </conditionalFormatting>
  <conditionalFormatting sqref="K336">
    <cfRule type="cellIs" dxfId="1215" priority="137" operator="equal">
      <formula>0</formula>
    </cfRule>
  </conditionalFormatting>
  <conditionalFormatting sqref="K341">
    <cfRule type="cellIs" dxfId="1214" priority="136" operator="equal">
      <formula>0</formula>
    </cfRule>
  </conditionalFormatting>
  <conditionalFormatting sqref="K346">
    <cfRule type="cellIs" dxfId="1213" priority="135" operator="equal">
      <formula>0</formula>
    </cfRule>
  </conditionalFormatting>
  <conditionalFormatting sqref="K351">
    <cfRule type="cellIs" dxfId="1212" priority="134" operator="equal">
      <formula>0</formula>
    </cfRule>
  </conditionalFormatting>
  <conditionalFormatting sqref="K356">
    <cfRule type="cellIs" dxfId="1211" priority="133" operator="equal">
      <formula>0</formula>
    </cfRule>
  </conditionalFormatting>
  <conditionalFormatting sqref="K361">
    <cfRule type="cellIs" dxfId="1210" priority="132" operator="equal">
      <formula>0</formula>
    </cfRule>
  </conditionalFormatting>
  <conditionalFormatting sqref="K366">
    <cfRule type="cellIs" dxfId="1209" priority="131" operator="equal">
      <formula>0</formula>
    </cfRule>
  </conditionalFormatting>
  <conditionalFormatting sqref="K367">
    <cfRule type="cellIs" dxfId="1208" priority="102" operator="equal">
      <formula>0</formula>
    </cfRule>
  </conditionalFormatting>
  <conditionalFormatting sqref="K26">
    <cfRule type="cellIs" dxfId="1207" priority="101" operator="equal">
      <formula>0</formula>
    </cfRule>
  </conditionalFormatting>
  <conditionalFormatting sqref="K17 K21">
    <cfRule type="cellIs" dxfId="1206" priority="100" operator="equal">
      <formula>0</formula>
    </cfRule>
  </conditionalFormatting>
  <conditionalFormatting sqref="K22">
    <cfRule type="cellIs" dxfId="1205" priority="99" operator="equal">
      <formula>0</formula>
    </cfRule>
  </conditionalFormatting>
  <conditionalFormatting sqref="K27">
    <cfRule type="cellIs" dxfId="1204" priority="98" operator="equal">
      <formula>0</formula>
    </cfRule>
  </conditionalFormatting>
  <conditionalFormatting sqref="K32">
    <cfRule type="cellIs" dxfId="1203" priority="97" operator="equal">
      <formula>0</formula>
    </cfRule>
  </conditionalFormatting>
  <conditionalFormatting sqref="K37">
    <cfRule type="cellIs" dxfId="1202" priority="96" operator="equal">
      <formula>0</formula>
    </cfRule>
  </conditionalFormatting>
  <conditionalFormatting sqref="K42">
    <cfRule type="cellIs" dxfId="1201" priority="95" operator="equal">
      <formula>0</formula>
    </cfRule>
  </conditionalFormatting>
  <conditionalFormatting sqref="K47">
    <cfRule type="cellIs" dxfId="1200" priority="94" operator="equal">
      <formula>0</formula>
    </cfRule>
  </conditionalFormatting>
  <conditionalFormatting sqref="K52">
    <cfRule type="cellIs" dxfId="1199" priority="93" operator="equal">
      <formula>0</formula>
    </cfRule>
  </conditionalFormatting>
  <conditionalFormatting sqref="K57">
    <cfRule type="cellIs" dxfId="1198" priority="92" operator="equal">
      <formula>0</formula>
    </cfRule>
  </conditionalFormatting>
  <conditionalFormatting sqref="K62">
    <cfRule type="cellIs" dxfId="1197" priority="91" operator="equal">
      <formula>0</formula>
    </cfRule>
  </conditionalFormatting>
  <conditionalFormatting sqref="K67">
    <cfRule type="cellIs" dxfId="1196" priority="90" operator="equal">
      <formula>0</formula>
    </cfRule>
  </conditionalFormatting>
  <conditionalFormatting sqref="K72">
    <cfRule type="cellIs" dxfId="1195" priority="89" operator="equal">
      <formula>0</formula>
    </cfRule>
  </conditionalFormatting>
  <conditionalFormatting sqref="K77">
    <cfRule type="cellIs" dxfId="1194" priority="88" operator="equal">
      <formula>0</formula>
    </cfRule>
  </conditionalFormatting>
  <conditionalFormatting sqref="K82">
    <cfRule type="cellIs" dxfId="1193" priority="87" operator="equal">
      <formula>0</formula>
    </cfRule>
  </conditionalFormatting>
  <conditionalFormatting sqref="K87">
    <cfRule type="cellIs" dxfId="1192" priority="86" operator="equal">
      <formula>0</formula>
    </cfRule>
  </conditionalFormatting>
  <conditionalFormatting sqref="K92">
    <cfRule type="cellIs" dxfId="1191" priority="85" operator="equal">
      <formula>0</formula>
    </cfRule>
  </conditionalFormatting>
  <conditionalFormatting sqref="K97">
    <cfRule type="cellIs" dxfId="1190" priority="84" operator="equal">
      <formula>0</formula>
    </cfRule>
  </conditionalFormatting>
  <conditionalFormatting sqref="K102">
    <cfRule type="cellIs" dxfId="1189" priority="83" operator="equal">
      <formula>0</formula>
    </cfRule>
  </conditionalFormatting>
  <conditionalFormatting sqref="K107">
    <cfRule type="cellIs" dxfId="1188" priority="82" operator="equal">
      <formula>0</formula>
    </cfRule>
  </conditionalFormatting>
  <conditionalFormatting sqref="K112">
    <cfRule type="cellIs" dxfId="1187" priority="81" operator="equal">
      <formula>0</formula>
    </cfRule>
  </conditionalFormatting>
  <conditionalFormatting sqref="K117">
    <cfRule type="cellIs" dxfId="1186" priority="80" operator="equal">
      <formula>0</formula>
    </cfRule>
  </conditionalFormatting>
  <conditionalFormatting sqref="K122">
    <cfRule type="cellIs" dxfId="1185" priority="79" operator="equal">
      <formula>0</formula>
    </cfRule>
  </conditionalFormatting>
  <conditionalFormatting sqref="K127">
    <cfRule type="cellIs" dxfId="1184" priority="78" operator="equal">
      <formula>0</formula>
    </cfRule>
  </conditionalFormatting>
  <conditionalFormatting sqref="K132">
    <cfRule type="cellIs" dxfId="1183" priority="77" operator="equal">
      <formula>0</formula>
    </cfRule>
  </conditionalFormatting>
  <conditionalFormatting sqref="K137">
    <cfRule type="cellIs" dxfId="1182" priority="76" operator="equal">
      <formula>0</formula>
    </cfRule>
  </conditionalFormatting>
  <conditionalFormatting sqref="K142">
    <cfRule type="cellIs" dxfId="1181" priority="75" operator="equal">
      <formula>0</formula>
    </cfRule>
  </conditionalFormatting>
  <conditionalFormatting sqref="K147">
    <cfRule type="cellIs" dxfId="1180" priority="74" operator="equal">
      <formula>0</formula>
    </cfRule>
  </conditionalFormatting>
  <conditionalFormatting sqref="K152">
    <cfRule type="cellIs" dxfId="1179" priority="73" operator="equal">
      <formula>0</formula>
    </cfRule>
  </conditionalFormatting>
  <conditionalFormatting sqref="K157">
    <cfRule type="cellIs" dxfId="1178" priority="72" operator="equal">
      <formula>0</formula>
    </cfRule>
  </conditionalFormatting>
  <conditionalFormatting sqref="K162">
    <cfRule type="cellIs" dxfId="1177" priority="71" operator="equal">
      <formula>0</formula>
    </cfRule>
  </conditionalFormatting>
  <conditionalFormatting sqref="K167">
    <cfRule type="cellIs" dxfId="1176" priority="70" operator="equal">
      <formula>0</formula>
    </cfRule>
  </conditionalFormatting>
  <conditionalFormatting sqref="K172">
    <cfRule type="cellIs" dxfId="1175" priority="69" operator="equal">
      <formula>0</formula>
    </cfRule>
  </conditionalFormatting>
  <conditionalFormatting sqref="K177">
    <cfRule type="cellIs" dxfId="1174" priority="68" operator="equal">
      <formula>0</formula>
    </cfRule>
  </conditionalFormatting>
  <conditionalFormatting sqref="K182">
    <cfRule type="cellIs" dxfId="1173" priority="67" operator="equal">
      <formula>0</formula>
    </cfRule>
  </conditionalFormatting>
  <conditionalFormatting sqref="K187">
    <cfRule type="cellIs" dxfId="1172" priority="66" operator="equal">
      <formula>0</formula>
    </cfRule>
  </conditionalFormatting>
  <conditionalFormatting sqref="K192">
    <cfRule type="cellIs" dxfId="1171" priority="65" operator="equal">
      <formula>0</formula>
    </cfRule>
  </conditionalFormatting>
  <conditionalFormatting sqref="K197">
    <cfRule type="cellIs" dxfId="1170" priority="64" operator="equal">
      <formula>0</formula>
    </cfRule>
  </conditionalFormatting>
  <conditionalFormatting sqref="K202">
    <cfRule type="cellIs" dxfId="1169" priority="63" operator="equal">
      <formula>0</formula>
    </cfRule>
  </conditionalFormatting>
  <conditionalFormatting sqref="K207">
    <cfRule type="cellIs" dxfId="1168" priority="62" operator="equal">
      <formula>0</formula>
    </cfRule>
  </conditionalFormatting>
  <conditionalFormatting sqref="K212">
    <cfRule type="cellIs" dxfId="1167" priority="61" operator="equal">
      <formula>0</formula>
    </cfRule>
  </conditionalFormatting>
  <conditionalFormatting sqref="K217">
    <cfRule type="cellIs" dxfId="1166" priority="60" operator="equal">
      <formula>0</formula>
    </cfRule>
  </conditionalFormatting>
  <conditionalFormatting sqref="K222">
    <cfRule type="cellIs" dxfId="1165" priority="59" operator="equal">
      <formula>0</formula>
    </cfRule>
  </conditionalFormatting>
  <conditionalFormatting sqref="K227">
    <cfRule type="cellIs" dxfId="1164" priority="58" operator="equal">
      <formula>0</formula>
    </cfRule>
  </conditionalFormatting>
  <conditionalFormatting sqref="K232">
    <cfRule type="cellIs" dxfId="1163" priority="57" operator="equal">
      <formula>0</formula>
    </cfRule>
  </conditionalFormatting>
  <conditionalFormatting sqref="K237">
    <cfRule type="cellIs" dxfId="1162" priority="56" operator="equal">
      <formula>0</formula>
    </cfRule>
  </conditionalFormatting>
  <conditionalFormatting sqref="K242">
    <cfRule type="cellIs" dxfId="1161" priority="55" operator="equal">
      <formula>0</formula>
    </cfRule>
  </conditionalFormatting>
  <conditionalFormatting sqref="K247">
    <cfRule type="cellIs" dxfId="1160" priority="54" operator="equal">
      <formula>0</formula>
    </cfRule>
  </conditionalFormatting>
  <conditionalFormatting sqref="K252">
    <cfRule type="cellIs" dxfId="1159" priority="53" operator="equal">
      <formula>0</formula>
    </cfRule>
  </conditionalFormatting>
  <conditionalFormatting sqref="K257">
    <cfRule type="cellIs" dxfId="1158" priority="52" operator="equal">
      <formula>0</formula>
    </cfRule>
  </conditionalFormatting>
  <conditionalFormatting sqref="K262">
    <cfRule type="cellIs" dxfId="1157" priority="51" operator="equal">
      <formula>0</formula>
    </cfRule>
  </conditionalFormatting>
  <conditionalFormatting sqref="K267">
    <cfRule type="cellIs" dxfId="1156" priority="50" operator="equal">
      <formula>0</formula>
    </cfRule>
  </conditionalFormatting>
  <conditionalFormatting sqref="K272">
    <cfRule type="cellIs" dxfId="1155" priority="49" operator="equal">
      <formula>0</formula>
    </cfRule>
  </conditionalFormatting>
  <conditionalFormatting sqref="K277">
    <cfRule type="cellIs" dxfId="1154" priority="48" operator="equal">
      <formula>0</formula>
    </cfRule>
  </conditionalFormatting>
  <conditionalFormatting sqref="K282">
    <cfRule type="cellIs" dxfId="1153" priority="47" operator="equal">
      <formula>0</formula>
    </cfRule>
  </conditionalFormatting>
  <conditionalFormatting sqref="K287">
    <cfRule type="cellIs" dxfId="1152" priority="46" operator="equal">
      <formula>0</formula>
    </cfRule>
  </conditionalFormatting>
  <conditionalFormatting sqref="K292">
    <cfRule type="cellIs" dxfId="1151" priority="45" operator="equal">
      <formula>0</formula>
    </cfRule>
  </conditionalFormatting>
  <conditionalFormatting sqref="K297">
    <cfRule type="cellIs" dxfId="1150" priority="44" operator="equal">
      <formula>0</formula>
    </cfRule>
  </conditionalFormatting>
  <conditionalFormatting sqref="K302">
    <cfRule type="cellIs" dxfId="1149" priority="43" operator="equal">
      <formula>0</formula>
    </cfRule>
  </conditionalFormatting>
  <conditionalFormatting sqref="K307">
    <cfRule type="cellIs" dxfId="1148" priority="42" operator="equal">
      <formula>0</formula>
    </cfRule>
  </conditionalFormatting>
  <conditionalFormatting sqref="K312">
    <cfRule type="cellIs" dxfId="1147" priority="41" operator="equal">
      <formula>0</formula>
    </cfRule>
  </conditionalFormatting>
  <conditionalFormatting sqref="K317">
    <cfRule type="cellIs" dxfId="1146" priority="40" operator="equal">
      <formula>0</formula>
    </cfRule>
  </conditionalFormatting>
  <conditionalFormatting sqref="K322">
    <cfRule type="cellIs" dxfId="1145" priority="39" operator="equal">
      <formula>0</formula>
    </cfRule>
  </conditionalFormatting>
  <conditionalFormatting sqref="K327">
    <cfRule type="cellIs" dxfId="1144" priority="38" operator="equal">
      <formula>0</formula>
    </cfRule>
  </conditionalFormatting>
  <conditionalFormatting sqref="K332">
    <cfRule type="cellIs" dxfId="1143" priority="37" operator="equal">
      <formula>0</formula>
    </cfRule>
  </conditionalFormatting>
  <conditionalFormatting sqref="K337">
    <cfRule type="cellIs" dxfId="1142" priority="36" operator="equal">
      <formula>0</formula>
    </cfRule>
  </conditionalFormatting>
  <conditionalFormatting sqref="K342">
    <cfRule type="cellIs" dxfId="1141" priority="35" operator="equal">
      <formula>0</formula>
    </cfRule>
  </conditionalFormatting>
  <conditionalFormatting sqref="K347">
    <cfRule type="cellIs" dxfId="1140" priority="34" operator="equal">
      <formula>0</formula>
    </cfRule>
  </conditionalFormatting>
  <conditionalFormatting sqref="K352">
    <cfRule type="cellIs" dxfId="1139" priority="33" operator="equal">
      <formula>0</formula>
    </cfRule>
  </conditionalFormatting>
  <conditionalFormatting sqref="K357">
    <cfRule type="cellIs" dxfId="1138" priority="32" operator="equal">
      <formula>0</formula>
    </cfRule>
  </conditionalFormatting>
  <conditionalFormatting sqref="K362">
    <cfRule type="cellIs" dxfId="1137" priority="31" operator="equal">
      <formula>0</formula>
    </cfRule>
  </conditionalFormatting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971"/>
  <sheetViews>
    <sheetView workbookViewId="0">
      <pane ySplit="6" topLeftCell="A7" activePane="bottomLeft" state="frozen"/>
      <selection pane="bottomLeft"/>
    </sheetView>
  </sheetViews>
  <sheetFormatPr defaultRowHeight="15"/>
  <cols>
    <col min="1" max="1" width="4.85546875" style="6" customWidth="1"/>
    <col min="2" max="2" width="2.7109375" style="6" customWidth="1"/>
    <col min="3" max="3" width="11.85546875" style="6" customWidth="1"/>
    <col min="4" max="4" width="19.140625" style="6" customWidth="1"/>
    <col min="5" max="5" width="26.42578125" style="6" customWidth="1"/>
    <col min="6" max="6" width="9.140625" style="189" customWidth="1"/>
  </cols>
  <sheetData>
    <row r="1" spans="1:10" ht="34.5" customHeight="1" thickBot="1">
      <c r="A1" s="226"/>
      <c r="B1" s="234"/>
      <c r="C1" s="255" t="s">
        <v>196</v>
      </c>
      <c r="D1" s="256"/>
      <c r="E1" s="256"/>
      <c r="F1" s="257"/>
      <c r="G1" s="1"/>
      <c r="H1" s="42"/>
      <c r="I1" s="1"/>
      <c r="J1" s="1"/>
    </row>
    <row r="2" spans="1:10" ht="22.5" customHeight="1" thickBot="1">
      <c r="A2" s="226"/>
      <c r="B2" s="234"/>
      <c r="C2" s="258" t="s">
        <v>198</v>
      </c>
      <c r="D2" s="259"/>
      <c r="E2" s="259"/>
      <c r="F2" s="260"/>
      <c r="G2" s="1"/>
      <c r="H2" s="42"/>
      <c r="I2" s="1"/>
      <c r="J2" s="1"/>
    </row>
    <row r="3" spans="1:10" ht="13.5" thickBot="1">
      <c r="A3" s="227"/>
      <c r="B3" s="227"/>
      <c r="C3" s="221"/>
      <c r="D3" s="221"/>
      <c r="E3" s="220"/>
      <c r="F3" s="230"/>
    </row>
    <row r="4" spans="1:10" ht="13.5" thickBot="1">
      <c r="A4" s="227"/>
      <c r="B4" s="227"/>
      <c r="C4" s="221"/>
      <c r="D4" s="220"/>
      <c r="E4" s="220"/>
      <c r="F4" s="230"/>
    </row>
    <row r="5" spans="1:10" ht="13.5" thickBot="1">
      <c r="A5" s="228"/>
      <c r="B5" s="228"/>
      <c r="C5" s="222"/>
      <c r="D5" s="222"/>
      <c r="E5" s="222"/>
      <c r="F5" s="231"/>
    </row>
    <row r="6" spans="1:10" ht="16.5" customHeight="1" thickBot="1">
      <c r="A6" s="261" t="s">
        <v>161</v>
      </c>
      <c r="B6" s="262"/>
      <c r="C6" s="223" t="s">
        <v>4</v>
      </c>
      <c r="D6" s="223" t="s">
        <v>0</v>
      </c>
      <c r="E6" s="223" t="s">
        <v>1</v>
      </c>
      <c r="F6" s="232" t="s">
        <v>14</v>
      </c>
    </row>
    <row r="7" spans="1:10" ht="16.5" thickTop="1" thickBot="1">
      <c r="A7" s="236"/>
      <c r="B7" s="235"/>
      <c r="C7" s="225" t="s">
        <v>25</v>
      </c>
      <c r="D7" s="224" t="s">
        <v>88</v>
      </c>
      <c r="E7" s="224" t="s">
        <v>89</v>
      </c>
      <c r="F7" s="233">
        <v>51.496699999999997</v>
      </c>
      <c r="I7" s="206"/>
    </row>
    <row r="8" spans="1:10" ht="15.75" thickBot="1">
      <c r="A8" s="237">
        <v>1</v>
      </c>
      <c r="B8" s="238" t="s">
        <v>227</v>
      </c>
      <c r="C8" s="225">
        <v>42</v>
      </c>
      <c r="D8" s="224" t="s">
        <v>105</v>
      </c>
      <c r="E8" s="224" t="s">
        <v>106</v>
      </c>
      <c r="F8" s="233">
        <v>72.908500000000004</v>
      </c>
    </row>
    <row r="9" spans="1:10" ht="15.75" thickBot="1">
      <c r="A9" s="237">
        <v>2</v>
      </c>
      <c r="B9" s="238" t="s">
        <v>227</v>
      </c>
      <c r="C9" s="225">
        <v>48</v>
      </c>
      <c r="D9" s="224" t="s">
        <v>116</v>
      </c>
      <c r="E9" s="224" t="s">
        <v>117</v>
      </c>
      <c r="F9" s="233">
        <v>69.921599999999998</v>
      </c>
    </row>
    <row r="10" spans="1:10" ht="15.75" thickBot="1">
      <c r="A10" s="237">
        <v>3</v>
      </c>
      <c r="B10" s="238" t="s">
        <v>227</v>
      </c>
      <c r="C10" s="225">
        <v>10</v>
      </c>
      <c r="D10" s="224" t="s">
        <v>36</v>
      </c>
      <c r="E10" s="224" t="s">
        <v>66</v>
      </c>
      <c r="F10" s="233">
        <v>69.875799999999998</v>
      </c>
    </row>
    <row r="11" spans="1:10" ht="15.75" thickBot="1">
      <c r="A11" s="237">
        <v>4</v>
      </c>
      <c r="B11" s="238" t="s">
        <v>227</v>
      </c>
      <c r="C11" s="225">
        <v>13</v>
      </c>
      <c r="D11" s="224" t="s">
        <v>281</v>
      </c>
      <c r="E11" s="224" t="s">
        <v>68</v>
      </c>
      <c r="F11" s="233">
        <v>69.467299999999994</v>
      </c>
    </row>
    <row r="12" spans="1:10" ht="15.75" thickBot="1">
      <c r="A12" s="237">
        <v>5</v>
      </c>
      <c r="B12" s="238" t="s">
        <v>227</v>
      </c>
      <c r="C12" s="225">
        <v>19</v>
      </c>
      <c r="D12" s="224" t="s">
        <v>44</v>
      </c>
      <c r="E12" s="224" t="s">
        <v>74</v>
      </c>
      <c r="F12" s="233">
        <v>68.457499999999996</v>
      </c>
    </row>
    <row r="13" spans="1:10" ht="15.75" thickBot="1">
      <c r="A13" s="237">
        <v>6</v>
      </c>
      <c r="B13" s="238" t="s">
        <v>227</v>
      </c>
      <c r="C13" s="225">
        <v>26</v>
      </c>
      <c r="D13" s="224" t="s">
        <v>50</v>
      </c>
      <c r="E13" s="224" t="s">
        <v>81</v>
      </c>
      <c r="F13" s="233">
        <v>67.758200000000002</v>
      </c>
    </row>
    <row r="14" spans="1:10" ht="15.75" thickBot="1">
      <c r="A14" s="237">
        <v>7</v>
      </c>
      <c r="B14" s="238" t="s">
        <v>227</v>
      </c>
      <c r="C14" s="225">
        <v>69</v>
      </c>
      <c r="D14" s="224" t="s">
        <v>151</v>
      </c>
      <c r="E14" s="224" t="s">
        <v>152</v>
      </c>
      <c r="F14" s="233">
        <v>67.330100000000002</v>
      </c>
    </row>
    <row r="15" spans="1:10" ht="15.75" thickBot="1">
      <c r="A15" s="237">
        <v>8</v>
      </c>
      <c r="B15" s="238" t="s">
        <v>227</v>
      </c>
      <c r="C15" s="225">
        <v>46</v>
      </c>
      <c r="D15" s="224" t="s">
        <v>113</v>
      </c>
      <c r="E15" s="224" t="s">
        <v>74</v>
      </c>
      <c r="F15" s="233">
        <v>67.238600000000005</v>
      </c>
    </row>
    <row r="16" spans="1:10" ht="15.75" thickBot="1">
      <c r="A16" s="237">
        <v>9</v>
      </c>
      <c r="B16" s="238" t="s">
        <v>227</v>
      </c>
      <c r="C16" s="225">
        <v>47</v>
      </c>
      <c r="D16" s="224" t="s">
        <v>114</v>
      </c>
      <c r="E16" s="224" t="s">
        <v>115</v>
      </c>
      <c r="F16" s="233">
        <v>66.836600000000004</v>
      </c>
    </row>
    <row r="17" spans="1:6" ht="15.75" thickBot="1">
      <c r="A17" s="237">
        <v>10</v>
      </c>
      <c r="B17" s="238" t="s">
        <v>227</v>
      </c>
      <c r="C17" s="225">
        <v>8</v>
      </c>
      <c r="D17" s="224" t="s">
        <v>34</v>
      </c>
      <c r="E17" s="224" t="s">
        <v>64</v>
      </c>
      <c r="F17" s="233">
        <v>66.581699999999998</v>
      </c>
    </row>
    <row r="18" spans="1:6" ht="15.75" thickBot="1">
      <c r="A18" s="237">
        <v>11</v>
      </c>
      <c r="B18" s="238" t="s">
        <v>227</v>
      </c>
      <c r="C18" s="225">
        <v>34</v>
      </c>
      <c r="D18" s="224" t="s">
        <v>90</v>
      </c>
      <c r="E18" s="224" t="s">
        <v>91</v>
      </c>
      <c r="F18" s="233">
        <v>66.238600000000005</v>
      </c>
    </row>
    <row r="19" spans="1:6" ht="15.75" thickBot="1">
      <c r="A19" s="237">
        <v>12</v>
      </c>
      <c r="B19" s="238" t="s">
        <v>227</v>
      </c>
      <c r="C19" s="225">
        <v>68</v>
      </c>
      <c r="D19" s="224" t="s">
        <v>149</v>
      </c>
      <c r="E19" s="224" t="s">
        <v>150</v>
      </c>
      <c r="F19" s="233">
        <v>66.2059</v>
      </c>
    </row>
    <row r="20" spans="1:6" ht="15.75" thickBot="1">
      <c r="A20" s="237">
        <v>13</v>
      </c>
      <c r="B20" s="238" t="s">
        <v>227</v>
      </c>
      <c r="C20" s="225">
        <v>15</v>
      </c>
      <c r="D20" s="224" t="s">
        <v>40</v>
      </c>
      <c r="E20" s="224" t="s">
        <v>70</v>
      </c>
      <c r="F20" s="233">
        <v>66.094800000000006</v>
      </c>
    </row>
    <row r="21" spans="1:6" ht="15.75" thickBot="1">
      <c r="A21" s="237">
        <v>14</v>
      </c>
      <c r="B21" s="238" t="s">
        <v>227</v>
      </c>
      <c r="C21" s="225">
        <v>32</v>
      </c>
      <c r="D21" s="224" t="s">
        <v>55</v>
      </c>
      <c r="E21" s="224" t="s">
        <v>86</v>
      </c>
      <c r="F21" s="233">
        <v>66.075199999999995</v>
      </c>
    </row>
    <row r="22" spans="1:6" ht="15.75" thickBot="1">
      <c r="A22" s="237">
        <v>15</v>
      </c>
      <c r="B22" s="238" t="s">
        <v>227</v>
      </c>
      <c r="C22" s="225">
        <v>36</v>
      </c>
      <c r="D22" s="224" t="s">
        <v>94</v>
      </c>
      <c r="E22" s="224" t="s">
        <v>95</v>
      </c>
      <c r="F22" s="233">
        <v>66.003299999999996</v>
      </c>
    </row>
    <row r="23" spans="1:6" ht="15.75" thickBot="1">
      <c r="A23" s="237">
        <v>16</v>
      </c>
      <c r="B23" s="238" t="s">
        <v>227</v>
      </c>
      <c r="C23" s="225">
        <v>24</v>
      </c>
      <c r="D23" s="224" t="s">
        <v>49</v>
      </c>
      <c r="E23" s="224" t="s">
        <v>79</v>
      </c>
      <c r="F23" s="233">
        <v>65.990200000000002</v>
      </c>
    </row>
    <row r="24" spans="1:6" ht="15.75" thickBot="1">
      <c r="A24" s="237">
        <v>17</v>
      </c>
      <c r="B24" s="238" t="s">
        <v>227</v>
      </c>
      <c r="C24" s="225">
        <v>43</v>
      </c>
      <c r="D24" s="224" t="s">
        <v>107</v>
      </c>
      <c r="E24" s="224" t="s">
        <v>108</v>
      </c>
      <c r="F24" s="233">
        <v>65.941199999999995</v>
      </c>
    </row>
    <row r="25" spans="1:6" ht="15.75" thickBot="1">
      <c r="A25" s="237">
        <v>18</v>
      </c>
      <c r="B25" s="238" t="s">
        <v>227</v>
      </c>
      <c r="C25" s="225">
        <v>25</v>
      </c>
      <c r="D25" s="224" t="s">
        <v>36</v>
      </c>
      <c r="E25" s="224" t="s">
        <v>80</v>
      </c>
      <c r="F25" s="233">
        <v>65.735299999999995</v>
      </c>
    </row>
    <row r="26" spans="1:6" ht="15.75" thickBot="1">
      <c r="A26" s="237">
        <v>19</v>
      </c>
      <c r="B26" s="238" t="s">
        <v>227</v>
      </c>
      <c r="C26" s="225">
        <v>29</v>
      </c>
      <c r="D26" s="224" t="s">
        <v>217</v>
      </c>
      <c r="E26" s="224" t="s">
        <v>218</v>
      </c>
      <c r="F26" s="233">
        <v>65.6601</v>
      </c>
    </row>
    <row r="27" spans="1:6" ht="15.75" customHeight="1" thickBot="1">
      <c r="A27" s="237">
        <v>20</v>
      </c>
      <c r="B27" s="238" t="s">
        <v>227</v>
      </c>
      <c r="C27" s="225">
        <v>37</v>
      </c>
      <c r="D27" s="224" t="s">
        <v>96</v>
      </c>
      <c r="E27" s="224" t="s">
        <v>97</v>
      </c>
      <c r="F27" s="233">
        <v>65.509799999999998</v>
      </c>
    </row>
    <row r="28" spans="1:6" ht="15.75" thickBot="1">
      <c r="A28" s="237">
        <v>21</v>
      </c>
      <c r="B28" s="238" t="s">
        <v>227</v>
      </c>
      <c r="C28" s="225">
        <v>38</v>
      </c>
      <c r="D28" s="224" t="s">
        <v>92</v>
      </c>
      <c r="E28" s="224" t="s">
        <v>98</v>
      </c>
      <c r="F28" s="233">
        <v>65.490200000000002</v>
      </c>
    </row>
    <row r="29" spans="1:6" ht="15.75" thickBot="1">
      <c r="A29" s="237">
        <v>22</v>
      </c>
      <c r="B29" s="238" t="s">
        <v>227</v>
      </c>
      <c r="C29" s="225">
        <v>1</v>
      </c>
      <c r="D29" s="224" t="s">
        <v>27</v>
      </c>
      <c r="E29" s="224" t="s">
        <v>57</v>
      </c>
      <c r="F29" s="233">
        <v>65.271199999999993</v>
      </c>
    </row>
    <row r="30" spans="1:6" ht="15.75" thickBot="1">
      <c r="A30" s="237">
        <v>23</v>
      </c>
      <c r="B30" s="238" t="s">
        <v>227</v>
      </c>
      <c r="C30" s="225">
        <v>5</v>
      </c>
      <c r="D30" s="224" t="s">
        <v>31</v>
      </c>
      <c r="E30" s="224" t="s">
        <v>61</v>
      </c>
      <c r="F30" s="233">
        <v>65.166700000000006</v>
      </c>
    </row>
    <row r="31" spans="1:6" ht="15.75" thickBot="1">
      <c r="A31" s="237">
        <v>24</v>
      </c>
      <c r="B31" s="238" t="s">
        <v>227</v>
      </c>
      <c r="C31" s="225">
        <v>31</v>
      </c>
      <c r="D31" s="224" t="s">
        <v>54</v>
      </c>
      <c r="E31" s="224" t="s">
        <v>85</v>
      </c>
      <c r="F31" s="233">
        <v>65.055599999999998</v>
      </c>
    </row>
    <row r="32" spans="1:6" ht="15.75" thickBot="1">
      <c r="A32" s="237">
        <v>25</v>
      </c>
      <c r="B32" s="238" t="s">
        <v>227</v>
      </c>
      <c r="C32" s="225">
        <v>23</v>
      </c>
      <c r="D32" s="224" t="s">
        <v>48</v>
      </c>
      <c r="E32" s="224" t="s">
        <v>78</v>
      </c>
      <c r="F32" s="233">
        <v>64.898700000000005</v>
      </c>
    </row>
    <row r="33" spans="1:6" ht="15.75" thickBot="1">
      <c r="A33" s="237">
        <v>26</v>
      </c>
      <c r="B33" s="238" t="s">
        <v>227</v>
      </c>
      <c r="C33" s="225">
        <v>6</v>
      </c>
      <c r="D33" s="224" t="s">
        <v>32</v>
      </c>
      <c r="E33" s="224" t="s">
        <v>62</v>
      </c>
      <c r="F33" s="233">
        <v>64.689499999999995</v>
      </c>
    </row>
    <row r="34" spans="1:6" ht="15.75" thickBot="1">
      <c r="A34" s="237">
        <v>27</v>
      </c>
      <c r="B34" s="238" t="s">
        <v>227</v>
      </c>
      <c r="C34" s="225">
        <v>28</v>
      </c>
      <c r="D34" s="224" t="s">
        <v>52</v>
      </c>
      <c r="E34" s="224" t="s">
        <v>83</v>
      </c>
      <c r="F34" s="233">
        <v>64.542500000000004</v>
      </c>
    </row>
    <row r="35" spans="1:6" ht="15.75" thickBot="1">
      <c r="A35" s="237">
        <v>28</v>
      </c>
      <c r="B35" s="238" t="s">
        <v>227</v>
      </c>
      <c r="C35" s="225">
        <v>70</v>
      </c>
      <c r="D35" s="224" t="s">
        <v>153</v>
      </c>
      <c r="E35" s="224" t="s">
        <v>154</v>
      </c>
      <c r="F35" s="233">
        <v>64.516300000000001</v>
      </c>
    </row>
    <row r="36" spans="1:6" ht="15.75" thickBot="1">
      <c r="A36" s="237">
        <v>29</v>
      </c>
      <c r="B36" s="238" t="s">
        <v>227</v>
      </c>
      <c r="C36" s="225">
        <v>54</v>
      </c>
      <c r="D36" s="224" t="s">
        <v>107</v>
      </c>
      <c r="E36" s="224" t="s">
        <v>126</v>
      </c>
      <c r="F36" s="233">
        <v>64.326800000000006</v>
      </c>
    </row>
    <row r="37" spans="1:6" ht="15.75" thickBot="1">
      <c r="A37" s="237">
        <v>30</v>
      </c>
      <c r="B37" s="238" t="s">
        <v>227</v>
      </c>
      <c r="C37" s="225">
        <v>33</v>
      </c>
      <c r="D37" s="224" t="s">
        <v>56</v>
      </c>
      <c r="E37" s="224" t="s">
        <v>87</v>
      </c>
      <c r="F37" s="233">
        <v>64.052300000000002</v>
      </c>
    </row>
    <row r="38" spans="1:6" ht="15.75" thickBot="1">
      <c r="A38" s="237">
        <v>31</v>
      </c>
      <c r="B38" s="238" t="s">
        <v>227</v>
      </c>
      <c r="C38" s="225">
        <v>61</v>
      </c>
      <c r="D38" s="224" t="s">
        <v>119</v>
      </c>
      <c r="E38" s="224" t="s">
        <v>136</v>
      </c>
      <c r="F38" s="233">
        <v>64.006500000000003</v>
      </c>
    </row>
    <row r="39" spans="1:6" ht="15.75" thickBot="1">
      <c r="A39" s="237">
        <v>32</v>
      </c>
      <c r="B39" s="238" t="s">
        <v>227</v>
      </c>
      <c r="C39" s="225">
        <v>14</v>
      </c>
      <c r="D39" s="224" t="s">
        <v>39</v>
      </c>
      <c r="E39" s="224" t="s">
        <v>69</v>
      </c>
      <c r="F39" s="233">
        <v>63.647100000000002</v>
      </c>
    </row>
    <row r="40" spans="1:6" ht="15.75" thickBot="1">
      <c r="A40" s="237">
        <v>33</v>
      </c>
      <c r="B40" s="238" t="s">
        <v>227</v>
      </c>
      <c r="C40" s="225">
        <v>40</v>
      </c>
      <c r="D40" s="224" t="s">
        <v>101</v>
      </c>
      <c r="E40" s="224" t="s">
        <v>102</v>
      </c>
      <c r="F40" s="233">
        <v>63.5</v>
      </c>
    </row>
    <row r="41" spans="1:6" ht="15.75" thickBot="1">
      <c r="A41" s="237">
        <v>34</v>
      </c>
      <c r="B41" s="238" t="s">
        <v>227</v>
      </c>
      <c r="C41" s="225">
        <v>53</v>
      </c>
      <c r="D41" s="224" t="s">
        <v>124</v>
      </c>
      <c r="E41" s="224" t="s">
        <v>125</v>
      </c>
      <c r="F41" s="233">
        <v>63.369300000000003</v>
      </c>
    </row>
    <row r="42" spans="1:6" ht="15.75" thickBot="1">
      <c r="A42" s="237">
        <v>35</v>
      </c>
      <c r="B42" s="238" t="s">
        <v>227</v>
      </c>
      <c r="C42" s="225">
        <v>66</v>
      </c>
      <c r="D42" s="224" t="s">
        <v>145</v>
      </c>
      <c r="E42" s="224" t="s">
        <v>146</v>
      </c>
      <c r="F42" s="233">
        <v>63.353099999999998</v>
      </c>
    </row>
    <row r="43" spans="1:6" ht="15.75" thickBot="1">
      <c r="A43" s="237">
        <v>36</v>
      </c>
      <c r="B43" s="238" t="s">
        <v>227</v>
      </c>
      <c r="C43" s="225">
        <v>7</v>
      </c>
      <c r="D43" s="224" t="s">
        <v>33</v>
      </c>
      <c r="E43" s="224" t="s">
        <v>63</v>
      </c>
      <c r="F43" s="233">
        <v>63.336599999999997</v>
      </c>
    </row>
    <row r="44" spans="1:6" ht="15.75" thickBot="1">
      <c r="A44" s="237">
        <v>37</v>
      </c>
      <c r="B44" s="238" t="s">
        <v>227</v>
      </c>
      <c r="C44" s="225">
        <v>4</v>
      </c>
      <c r="D44" s="224" t="s">
        <v>30</v>
      </c>
      <c r="E44" s="224" t="s">
        <v>60</v>
      </c>
      <c r="F44" s="233">
        <v>63.091500000000003</v>
      </c>
    </row>
    <row r="45" spans="1:6" ht="15.75" thickBot="1">
      <c r="A45" s="237">
        <v>38</v>
      </c>
      <c r="B45" s="238" t="s">
        <v>227</v>
      </c>
      <c r="C45" s="225">
        <v>35</v>
      </c>
      <c r="D45" s="224" t="s">
        <v>92</v>
      </c>
      <c r="E45" s="224" t="s">
        <v>93</v>
      </c>
      <c r="F45" s="233">
        <v>62.947699999999998</v>
      </c>
    </row>
    <row r="46" spans="1:6" ht="15.75" thickBot="1">
      <c r="A46" s="237">
        <v>39</v>
      </c>
      <c r="B46" s="238" t="s">
        <v>227</v>
      </c>
      <c r="C46" s="225">
        <v>50</v>
      </c>
      <c r="D46" s="224" t="s">
        <v>119</v>
      </c>
      <c r="E46" s="224" t="s">
        <v>118</v>
      </c>
      <c r="F46" s="233">
        <v>62.879100000000001</v>
      </c>
    </row>
    <row r="47" spans="1:6" ht="15.75" thickBot="1">
      <c r="A47" s="237">
        <v>40</v>
      </c>
      <c r="B47" s="238" t="s">
        <v>227</v>
      </c>
      <c r="C47" s="225">
        <v>67</v>
      </c>
      <c r="D47" s="224" t="s">
        <v>289</v>
      </c>
      <c r="E47" s="224" t="s">
        <v>148</v>
      </c>
      <c r="F47" s="233">
        <v>62.5458</v>
      </c>
    </row>
    <row r="48" spans="1:6" ht="15.75" thickBot="1">
      <c r="A48" s="237">
        <v>41</v>
      </c>
      <c r="B48" s="238" t="s">
        <v>227</v>
      </c>
      <c r="C48" s="225">
        <v>64</v>
      </c>
      <c r="D48" s="224" t="s">
        <v>141</v>
      </c>
      <c r="E48" s="224" t="s">
        <v>142</v>
      </c>
      <c r="F48" s="233">
        <v>62.4771</v>
      </c>
    </row>
    <row r="49" spans="1:6" ht="15.75" thickBot="1">
      <c r="A49" s="237">
        <v>42</v>
      </c>
      <c r="B49" s="238" t="s">
        <v>227</v>
      </c>
      <c r="C49" s="225">
        <v>45</v>
      </c>
      <c r="D49" s="224" t="s">
        <v>111</v>
      </c>
      <c r="E49" s="224" t="s">
        <v>112</v>
      </c>
      <c r="F49" s="233">
        <v>62.414999999999999</v>
      </c>
    </row>
    <row r="50" spans="1:6" ht="15.75" thickBot="1">
      <c r="A50" s="237">
        <v>43</v>
      </c>
      <c r="B50" s="238" t="s">
        <v>227</v>
      </c>
      <c r="C50" s="225">
        <v>12</v>
      </c>
      <c r="D50" s="224" t="s">
        <v>37</v>
      </c>
      <c r="E50" s="224" t="s">
        <v>67</v>
      </c>
      <c r="F50" s="233">
        <v>61.258200000000002</v>
      </c>
    </row>
    <row r="51" spans="1:6" ht="15.75" thickBot="1">
      <c r="A51" s="237">
        <v>44</v>
      </c>
      <c r="B51" s="238" t="s">
        <v>227</v>
      </c>
      <c r="C51" s="225">
        <v>51</v>
      </c>
      <c r="D51" s="224" t="s">
        <v>120</v>
      </c>
      <c r="E51" s="224" t="s">
        <v>121</v>
      </c>
      <c r="F51" s="233">
        <v>60.866</v>
      </c>
    </row>
    <row r="52" spans="1:6" ht="15.75" thickBot="1">
      <c r="A52" s="237">
        <v>45</v>
      </c>
      <c r="B52" s="238" t="s">
        <v>227</v>
      </c>
      <c r="C52" s="225">
        <v>9</v>
      </c>
      <c r="D52" s="224" t="s">
        <v>35</v>
      </c>
      <c r="E52" s="224" t="s">
        <v>65</v>
      </c>
      <c r="F52" s="233">
        <v>60.2712</v>
      </c>
    </row>
    <row r="53" spans="1:6" ht="15.75" thickBot="1">
      <c r="A53" s="237">
        <v>46</v>
      </c>
      <c r="B53" s="238" t="s">
        <v>227</v>
      </c>
      <c r="C53" s="225">
        <v>16</v>
      </c>
      <c r="D53" s="224" t="s">
        <v>282</v>
      </c>
      <c r="E53" s="224" t="s">
        <v>71</v>
      </c>
      <c r="F53" s="233">
        <v>60.238599999999998</v>
      </c>
    </row>
    <row r="54" spans="1:6" ht="15.75" thickBot="1">
      <c r="A54" s="237">
        <v>47</v>
      </c>
      <c r="B54" s="238" t="s">
        <v>227</v>
      </c>
      <c r="C54" s="225">
        <v>57</v>
      </c>
      <c r="D54" s="224" t="s">
        <v>128</v>
      </c>
      <c r="E54" s="224" t="s">
        <v>129</v>
      </c>
      <c r="F54" s="233">
        <v>59.921599999999998</v>
      </c>
    </row>
    <row r="55" spans="1:6" ht="15.75" thickBot="1">
      <c r="A55" s="237">
        <v>48</v>
      </c>
      <c r="B55" s="238" t="s">
        <v>227</v>
      </c>
      <c r="C55" s="225">
        <v>41</v>
      </c>
      <c r="D55" s="224" t="s">
        <v>103</v>
      </c>
      <c r="E55" s="224" t="s">
        <v>104</v>
      </c>
      <c r="F55" s="233">
        <v>59.330100000000002</v>
      </c>
    </row>
    <row r="56" spans="1:6" ht="15.75" thickBot="1">
      <c r="A56" s="237">
        <v>49</v>
      </c>
      <c r="B56" s="238" t="s">
        <v>227</v>
      </c>
      <c r="C56" s="225">
        <v>21</v>
      </c>
      <c r="D56" s="224" t="s">
        <v>46</v>
      </c>
      <c r="E56" s="224" t="s">
        <v>76</v>
      </c>
      <c r="F56" s="233">
        <v>59.323500000000003</v>
      </c>
    </row>
    <row r="57" spans="1:6" ht="15.75" thickBot="1">
      <c r="A57" s="237">
        <v>50</v>
      </c>
      <c r="B57" s="238" t="s">
        <v>227</v>
      </c>
      <c r="C57" s="225">
        <v>60</v>
      </c>
      <c r="D57" s="224" t="s">
        <v>134</v>
      </c>
      <c r="E57" s="224" t="s">
        <v>135</v>
      </c>
      <c r="F57" s="233">
        <v>59.222200000000001</v>
      </c>
    </row>
    <row r="58" spans="1:6" ht="15.75" thickBot="1">
      <c r="A58" s="237">
        <v>51</v>
      </c>
      <c r="B58" s="238" t="s">
        <v>227</v>
      </c>
      <c r="C58" s="225">
        <v>18</v>
      </c>
      <c r="D58" s="224" t="s">
        <v>151</v>
      </c>
      <c r="E58" s="224" t="s">
        <v>283</v>
      </c>
      <c r="F58" s="233">
        <v>58.875799999999998</v>
      </c>
    </row>
    <row r="59" spans="1:6" ht="15.75" thickBot="1">
      <c r="A59" s="237">
        <v>52</v>
      </c>
      <c r="B59" s="238" t="s">
        <v>227</v>
      </c>
      <c r="C59" s="225">
        <v>58</v>
      </c>
      <c r="D59" s="224" t="s">
        <v>130</v>
      </c>
      <c r="E59" s="224" t="s">
        <v>131</v>
      </c>
      <c r="F59" s="233">
        <v>58.751600000000003</v>
      </c>
    </row>
    <row r="60" spans="1:6" ht="15.75" thickBot="1">
      <c r="A60" s="237">
        <v>53</v>
      </c>
      <c r="B60" s="238" t="s">
        <v>227</v>
      </c>
      <c r="C60" s="225">
        <v>44</v>
      </c>
      <c r="D60" s="224" t="s">
        <v>109</v>
      </c>
      <c r="E60" s="224" t="s">
        <v>286</v>
      </c>
      <c r="F60" s="233">
        <v>58.7059</v>
      </c>
    </row>
    <row r="61" spans="1:6" ht="15.75" thickBot="1">
      <c r="A61" s="237">
        <v>54</v>
      </c>
      <c r="B61" s="238" t="s">
        <v>227</v>
      </c>
      <c r="C61" s="225">
        <v>62</v>
      </c>
      <c r="D61" s="224" t="s">
        <v>137</v>
      </c>
      <c r="E61" s="224" t="s">
        <v>138</v>
      </c>
      <c r="F61" s="233">
        <v>58.630699999999997</v>
      </c>
    </row>
    <row r="62" spans="1:6" ht="15.75" thickBot="1">
      <c r="A62" s="237">
        <v>55</v>
      </c>
      <c r="B62" s="238" t="s">
        <v>227</v>
      </c>
      <c r="C62" s="225">
        <v>2</v>
      </c>
      <c r="D62" s="224" t="s">
        <v>28</v>
      </c>
      <c r="E62" s="224" t="s">
        <v>58</v>
      </c>
      <c r="F62" s="233">
        <v>58.627499999999998</v>
      </c>
    </row>
    <row r="63" spans="1:6" ht="15.75" thickBot="1">
      <c r="A63" s="237">
        <v>56</v>
      </c>
      <c r="B63" s="238" t="s">
        <v>227</v>
      </c>
      <c r="C63" s="225">
        <v>49</v>
      </c>
      <c r="D63" s="224" t="s">
        <v>36</v>
      </c>
      <c r="E63" s="224" t="s">
        <v>118</v>
      </c>
      <c r="F63" s="233">
        <v>57.627499999999998</v>
      </c>
    </row>
    <row r="64" spans="1:6" ht="15.75" thickBot="1">
      <c r="A64" s="237">
        <v>57</v>
      </c>
      <c r="B64" s="238" t="s">
        <v>227</v>
      </c>
      <c r="C64" s="225">
        <v>63</v>
      </c>
      <c r="D64" s="224" t="s">
        <v>139</v>
      </c>
      <c r="E64" s="224" t="s">
        <v>140</v>
      </c>
      <c r="F64" s="233">
        <v>57.366</v>
      </c>
    </row>
    <row r="65" spans="1:6" ht="15.75" thickBot="1">
      <c r="A65" s="237">
        <v>58</v>
      </c>
      <c r="B65" s="238" t="s">
        <v>227</v>
      </c>
      <c r="C65" s="225">
        <v>20</v>
      </c>
      <c r="D65" s="224" t="s">
        <v>45</v>
      </c>
      <c r="E65" s="224" t="s">
        <v>75</v>
      </c>
      <c r="F65" s="233">
        <v>57.039200000000001</v>
      </c>
    </row>
    <row r="66" spans="1:6" ht="15.75" thickBot="1">
      <c r="A66" s="237">
        <v>59</v>
      </c>
      <c r="B66" s="238" t="s">
        <v>227</v>
      </c>
      <c r="C66" s="225">
        <v>27</v>
      </c>
      <c r="D66" s="224" t="s">
        <v>51</v>
      </c>
      <c r="E66" s="224" t="s">
        <v>82</v>
      </c>
      <c r="F66" s="233">
        <v>56.980400000000003</v>
      </c>
    </row>
    <row r="67" spans="1:6" ht="15.75" thickBot="1">
      <c r="A67" s="237">
        <v>60</v>
      </c>
      <c r="B67" s="238" t="s">
        <v>227</v>
      </c>
      <c r="C67" s="225">
        <v>55</v>
      </c>
      <c r="D67" s="224" t="s">
        <v>36</v>
      </c>
      <c r="E67" s="224" t="s">
        <v>75</v>
      </c>
      <c r="F67" s="233">
        <v>56.937899999999999</v>
      </c>
    </row>
    <row r="68" spans="1:6" ht="15.75" thickBot="1">
      <c r="A68" s="237">
        <v>61</v>
      </c>
      <c r="B68" s="238" t="s">
        <v>227</v>
      </c>
      <c r="C68" s="225">
        <v>39</v>
      </c>
      <c r="D68" s="224" t="s">
        <v>285</v>
      </c>
      <c r="E68" s="224" t="s">
        <v>100</v>
      </c>
      <c r="F68" s="233">
        <v>56.869300000000003</v>
      </c>
    </row>
    <row r="69" spans="1:6" ht="15.75" thickBot="1">
      <c r="A69" s="237">
        <v>62</v>
      </c>
      <c r="B69" s="238" t="s">
        <v>227</v>
      </c>
      <c r="C69" s="225">
        <v>52</v>
      </c>
      <c r="D69" s="224" t="s">
        <v>287</v>
      </c>
      <c r="E69" s="224" t="s">
        <v>123</v>
      </c>
      <c r="F69" s="233">
        <v>56.653599999999997</v>
      </c>
    </row>
    <row r="70" spans="1:6" ht="15.75" thickBot="1">
      <c r="A70" s="237">
        <v>63</v>
      </c>
      <c r="B70" s="238" t="s">
        <v>227</v>
      </c>
      <c r="C70" s="225">
        <v>59</v>
      </c>
      <c r="D70" s="224" t="s">
        <v>132</v>
      </c>
      <c r="E70" s="224" t="s">
        <v>133</v>
      </c>
      <c r="F70" s="233">
        <v>56.5458</v>
      </c>
    </row>
    <row r="71" spans="1:6" ht="15.75" thickBot="1">
      <c r="A71" s="237">
        <v>64</v>
      </c>
      <c r="B71" s="238" t="s">
        <v>227</v>
      </c>
      <c r="C71" s="225">
        <v>17</v>
      </c>
      <c r="D71" s="224" t="s">
        <v>42</v>
      </c>
      <c r="E71" s="224" t="s">
        <v>72</v>
      </c>
      <c r="F71" s="233">
        <v>56.447699999999998</v>
      </c>
    </row>
    <row r="72" spans="1:6" ht="15.75" thickBot="1">
      <c r="A72" s="237">
        <v>65</v>
      </c>
      <c r="B72" s="238" t="s">
        <v>227</v>
      </c>
      <c r="C72" s="225">
        <v>65</v>
      </c>
      <c r="D72" s="224" t="s">
        <v>288</v>
      </c>
      <c r="E72" s="224" t="s">
        <v>144</v>
      </c>
      <c r="F72" s="233">
        <v>55.8399</v>
      </c>
    </row>
    <row r="73" spans="1:6" ht="15.75" thickBot="1">
      <c r="A73" s="237">
        <v>66</v>
      </c>
      <c r="B73" s="238" t="s">
        <v>227</v>
      </c>
      <c r="C73" s="225">
        <v>56</v>
      </c>
      <c r="D73" s="224" t="s">
        <v>127</v>
      </c>
      <c r="E73" s="224" t="s">
        <v>68</v>
      </c>
      <c r="F73" s="233">
        <v>55.777799999999999</v>
      </c>
    </row>
    <row r="74" spans="1:6" ht="15.75" thickBot="1">
      <c r="A74" s="237">
        <v>67</v>
      </c>
      <c r="B74" s="238" t="s">
        <v>227</v>
      </c>
      <c r="C74" s="225">
        <v>3</v>
      </c>
      <c r="D74" s="224" t="s">
        <v>29</v>
      </c>
      <c r="E74" s="224" t="s">
        <v>59</v>
      </c>
      <c r="F74" s="233">
        <v>55.490200000000002</v>
      </c>
    </row>
    <row r="75" spans="1:6" ht="15.75" thickBot="1">
      <c r="A75" s="237">
        <v>68</v>
      </c>
      <c r="B75" s="238" t="s">
        <v>227</v>
      </c>
      <c r="C75" s="225">
        <v>22</v>
      </c>
      <c r="D75" s="224" t="s">
        <v>284</v>
      </c>
      <c r="E75" s="224" t="s">
        <v>77</v>
      </c>
      <c r="F75" s="233">
        <v>55.336599999999997</v>
      </c>
    </row>
    <row r="76" spans="1:6" ht="15.75" thickBot="1">
      <c r="A76" s="237">
        <v>69</v>
      </c>
      <c r="B76" s="238" t="s">
        <v>227</v>
      </c>
      <c r="C76" s="225">
        <v>30</v>
      </c>
      <c r="D76" s="224" t="s">
        <v>53</v>
      </c>
      <c r="E76" s="224" t="s">
        <v>84</v>
      </c>
      <c r="F76" s="233">
        <v>44.219000000000001</v>
      </c>
    </row>
    <row r="77" spans="1:6" ht="15.75" thickBot="1">
      <c r="A77" s="237" t="s">
        <v>227</v>
      </c>
      <c r="B77" s="238" t="s">
        <v>227</v>
      </c>
      <c r="C77" s="225">
        <v>11</v>
      </c>
      <c r="D77" s="224" t="s">
        <v>210</v>
      </c>
      <c r="E77" s="224"/>
      <c r="F77" s="233"/>
    </row>
    <row r="78" spans="1:6" ht="13.5" thickBot="1">
      <c r="A78" s="227"/>
      <c r="B78" s="227"/>
      <c r="C78" s="221"/>
      <c r="D78" s="221"/>
      <c r="E78" s="221"/>
      <c r="F78" s="230"/>
    </row>
    <row r="79" spans="1:6" ht="13.5" thickBot="1">
      <c r="A79" s="227"/>
      <c r="B79" s="227"/>
      <c r="C79" s="221"/>
      <c r="D79" s="221"/>
      <c r="E79" s="221"/>
      <c r="F79" s="230"/>
    </row>
    <row r="80" spans="1:6" ht="13.5" thickBot="1">
      <c r="A80" s="227"/>
      <c r="B80" s="227"/>
      <c r="C80" s="221"/>
      <c r="D80" s="221"/>
      <c r="E80" s="221"/>
      <c r="F80" s="230"/>
    </row>
    <row r="81" spans="1:6" ht="13.5" thickBot="1">
      <c r="A81" s="227"/>
      <c r="B81" s="227"/>
      <c r="C81" s="221"/>
      <c r="D81" s="221"/>
      <c r="E81" s="221"/>
      <c r="F81" s="230"/>
    </row>
    <row r="82" spans="1:6" ht="13.5" thickBot="1">
      <c r="A82" s="227"/>
      <c r="B82" s="227"/>
      <c r="C82" s="221"/>
      <c r="D82" s="221"/>
      <c r="E82" s="221"/>
      <c r="F82" s="230"/>
    </row>
    <row r="83" spans="1:6" ht="13.5" thickBot="1">
      <c r="A83" s="227"/>
      <c r="B83" s="227"/>
      <c r="C83" s="221"/>
      <c r="D83" s="221"/>
      <c r="E83" s="221"/>
      <c r="F83" s="230"/>
    </row>
    <row r="84" spans="1:6" ht="13.5" thickBot="1">
      <c r="A84" s="227"/>
      <c r="B84" s="227"/>
      <c r="C84" s="221"/>
      <c r="D84" s="221"/>
      <c r="E84" s="221"/>
      <c r="F84" s="230"/>
    </row>
    <row r="85" spans="1:6" ht="13.5" thickBot="1">
      <c r="A85" s="227"/>
      <c r="B85" s="227"/>
      <c r="C85" s="221"/>
      <c r="D85" s="221"/>
      <c r="E85" s="221"/>
      <c r="F85" s="230"/>
    </row>
    <row r="86" spans="1:6" ht="13.5" thickBot="1">
      <c r="A86" s="227"/>
      <c r="B86" s="227"/>
      <c r="C86" s="221"/>
      <c r="D86" s="221"/>
      <c r="E86" s="221"/>
      <c r="F86" s="230"/>
    </row>
    <row r="87" spans="1:6" ht="13.5" thickBot="1">
      <c r="A87" s="227"/>
      <c r="B87" s="227"/>
      <c r="C87" s="221"/>
      <c r="D87" s="221"/>
      <c r="E87" s="221"/>
      <c r="F87" s="230"/>
    </row>
    <row r="88" spans="1:6" ht="13.5" thickBot="1">
      <c r="A88" s="227"/>
      <c r="B88" s="227"/>
      <c r="C88" s="221"/>
      <c r="D88" s="221"/>
      <c r="E88" s="221"/>
      <c r="F88" s="230"/>
    </row>
    <row r="89" spans="1:6" ht="13.5" thickBot="1">
      <c r="A89" s="227"/>
      <c r="B89" s="227"/>
      <c r="C89" s="221"/>
      <c r="D89" s="221"/>
      <c r="E89" s="221"/>
      <c r="F89" s="230"/>
    </row>
    <row r="90" spans="1:6" ht="13.5" thickBot="1">
      <c r="A90" s="227"/>
      <c r="B90" s="227"/>
      <c r="C90" s="221"/>
      <c r="D90" s="221"/>
      <c r="E90" s="221"/>
      <c r="F90" s="230"/>
    </row>
    <row r="91" spans="1:6" ht="13.5" thickBot="1">
      <c r="A91" s="227"/>
      <c r="B91" s="227"/>
      <c r="C91" s="221"/>
      <c r="D91" s="221"/>
      <c r="E91" s="221"/>
      <c r="F91" s="230"/>
    </row>
    <row r="92" spans="1:6" ht="13.5" thickBot="1">
      <c r="A92" s="227"/>
      <c r="B92" s="227"/>
      <c r="C92" s="221"/>
      <c r="D92" s="221"/>
      <c r="E92" s="221"/>
      <c r="F92" s="230"/>
    </row>
    <row r="93" spans="1:6" ht="13.5" thickBot="1">
      <c r="A93" s="227"/>
      <c r="B93" s="227"/>
      <c r="C93" s="221"/>
      <c r="D93" s="221"/>
      <c r="E93" s="221"/>
      <c r="F93" s="230"/>
    </row>
    <row r="94" spans="1:6" ht="13.5" thickBot="1">
      <c r="A94" s="227"/>
      <c r="B94" s="227"/>
      <c r="C94" s="221"/>
      <c r="D94" s="221"/>
      <c r="E94" s="221"/>
      <c r="F94" s="230"/>
    </row>
    <row r="95" spans="1:6" ht="13.5" thickBot="1">
      <c r="A95" s="227"/>
      <c r="B95" s="227"/>
      <c r="C95" s="221"/>
      <c r="D95" s="221"/>
      <c r="E95" s="221"/>
      <c r="F95" s="230"/>
    </row>
    <row r="96" spans="1:6" ht="13.5" thickBot="1">
      <c r="A96" s="227"/>
      <c r="B96" s="227"/>
      <c r="C96" s="221"/>
      <c r="D96" s="221"/>
      <c r="E96" s="221"/>
      <c r="F96" s="230"/>
    </row>
    <row r="97" spans="1:6" ht="13.5" thickBot="1">
      <c r="A97" s="227"/>
      <c r="B97" s="227"/>
      <c r="C97" s="221"/>
      <c r="D97" s="221"/>
      <c r="E97" s="221"/>
      <c r="F97" s="230"/>
    </row>
    <row r="98" spans="1:6" ht="13.5" thickBot="1">
      <c r="A98" s="227"/>
      <c r="B98" s="227"/>
      <c r="C98" s="221"/>
      <c r="D98" s="221"/>
      <c r="E98" s="221"/>
      <c r="F98" s="230"/>
    </row>
    <row r="99" spans="1:6" ht="13.5" thickBot="1">
      <c r="A99" s="227"/>
      <c r="B99" s="227"/>
      <c r="C99" s="221"/>
      <c r="D99" s="221"/>
      <c r="E99" s="221"/>
      <c r="F99" s="230"/>
    </row>
    <row r="100" spans="1:6" ht="13.5" thickBot="1">
      <c r="A100" s="227"/>
      <c r="B100" s="227"/>
      <c r="C100" s="221"/>
      <c r="D100" s="221"/>
      <c r="E100" s="221"/>
      <c r="F100" s="230"/>
    </row>
    <row r="101" spans="1:6" ht="13.5" thickBot="1">
      <c r="A101" s="227"/>
      <c r="B101" s="227"/>
      <c r="C101" s="221"/>
      <c r="D101" s="221"/>
      <c r="E101" s="221"/>
      <c r="F101" s="230"/>
    </row>
    <row r="102" spans="1:6" ht="13.5" thickBot="1">
      <c r="A102" s="227"/>
      <c r="B102" s="227"/>
      <c r="C102" s="221"/>
      <c r="D102" s="221"/>
      <c r="E102" s="221"/>
      <c r="F102" s="230"/>
    </row>
    <row r="103" spans="1:6" ht="13.5" thickBot="1">
      <c r="A103" s="227"/>
      <c r="B103" s="227"/>
      <c r="C103" s="221"/>
      <c r="D103" s="221"/>
      <c r="E103" s="221"/>
      <c r="F103" s="230"/>
    </row>
    <row r="104" spans="1:6" ht="13.5" thickBot="1">
      <c r="A104" s="227"/>
      <c r="B104" s="227"/>
      <c r="C104" s="221"/>
      <c r="D104" s="221"/>
      <c r="E104" s="221"/>
      <c r="F104" s="230"/>
    </row>
    <row r="105" spans="1:6" ht="13.5" thickBot="1">
      <c r="A105" s="227"/>
      <c r="B105" s="227"/>
      <c r="C105" s="221"/>
      <c r="D105" s="221"/>
      <c r="E105" s="221"/>
      <c r="F105" s="230"/>
    </row>
    <row r="106" spans="1:6" ht="13.5" thickBot="1">
      <c r="A106" s="227"/>
      <c r="B106" s="227"/>
      <c r="C106" s="221"/>
      <c r="D106" s="221"/>
      <c r="E106" s="221"/>
      <c r="F106" s="230"/>
    </row>
    <row r="107" spans="1:6" ht="13.5" thickBot="1">
      <c r="A107" s="227"/>
      <c r="B107" s="227"/>
      <c r="C107" s="221"/>
      <c r="D107" s="221"/>
      <c r="E107" s="221"/>
      <c r="F107" s="230"/>
    </row>
    <row r="108" spans="1:6" ht="13.5" thickBot="1">
      <c r="A108" s="227"/>
      <c r="B108" s="227"/>
      <c r="C108" s="221"/>
      <c r="D108" s="221"/>
      <c r="E108" s="221"/>
      <c r="F108" s="230"/>
    </row>
    <row r="109" spans="1:6" ht="13.5" thickBot="1">
      <c r="A109" s="227"/>
      <c r="B109" s="227"/>
      <c r="C109" s="221"/>
      <c r="D109" s="221"/>
      <c r="E109" s="221"/>
      <c r="F109" s="230"/>
    </row>
    <row r="110" spans="1:6" ht="13.5" thickBot="1">
      <c r="A110" s="227"/>
      <c r="B110" s="227"/>
      <c r="C110" s="221"/>
      <c r="D110" s="221"/>
      <c r="E110" s="221"/>
      <c r="F110" s="230"/>
    </row>
    <row r="111" spans="1:6" ht="13.5" thickBot="1">
      <c r="A111" s="227"/>
      <c r="B111" s="227"/>
      <c r="C111" s="221"/>
      <c r="D111" s="221"/>
      <c r="E111" s="221"/>
      <c r="F111" s="230"/>
    </row>
    <row r="112" spans="1:6" ht="13.5" thickBot="1">
      <c r="A112" s="227"/>
      <c r="B112" s="227"/>
      <c r="C112" s="221"/>
      <c r="D112" s="221"/>
      <c r="E112" s="221"/>
      <c r="F112" s="230"/>
    </row>
    <row r="113" spans="1:6" ht="13.5" thickBot="1">
      <c r="A113" s="227"/>
      <c r="B113" s="227"/>
      <c r="C113" s="221"/>
      <c r="D113" s="221"/>
      <c r="E113" s="221"/>
      <c r="F113" s="230"/>
    </row>
    <row r="114" spans="1:6" ht="13.5" thickBot="1">
      <c r="A114" s="227"/>
      <c r="B114" s="227"/>
      <c r="C114" s="221"/>
      <c r="D114" s="221"/>
      <c r="E114" s="221"/>
      <c r="F114" s="230"/>
    </row>
    <row r="115" spans="1:6" ht="13.5" thickBot="1">
      <c r="A115" s="227"/>
      <c r="B115" s="227"/>
      <c r="C115" s="221"/>
      <c r="D115" s="221"/>
      <c r="E115" s="221"/>
      <c r="F115" s="230"/>
    </row>
    <row r="116" spans="1:6" ht="13.5" thickBot="1">
      <c r="A116" s="227"/>
      <c r="B116" s="227"/>
      <c r="C116" s="221"/>
      <c r="D116" s="221"/>
      <c r="E116" s="221"/>
      <c r="F116" s="230"/>
    </row>
    <row r="117" spans="1:6" ht="13.5" thickBot="1">
      <c r="A117" s="227"/>
      <c r="B117" s="227"/>
      <c r="C117" s="221"/>
      <c r="D117" s="221"/>
      <c r="E117" s="221"/>
      <c r="F117" s="230"/>
    </row>
    <row r="118" spans="1:6" ht="13.5" thickBot="1">
      <c r="A118" s="227"/>
      <c r="B118" s="227"/>
      <c r="C118" s="221"/>
      <c r="D118" s="221"/>
      <c r="E118" s="221"/>
      <c r="F118" s="230"/>
    </row>
    <row r="119" spans="1:6" ht="13.5" thickBot="1">
      <c r="A119" s="227"/>
      <c r="B119" s="227"/>
      <c r="C119" s="221"/>
      <c r="D119" s="221"/>
      <c r="E119" s="221"/>
      <c r="F119" s="230"/>
    </row>
    <row r="120" spans="1:6" ht="13.5" thickBot="1">
      <c r="A120" s="227"/>
      <c r="B120" s="227"/>
      <c r="C120" s="221"/>
      <c r="D120" s="221"/>
      <c r="E120" s="221"/>
      <c r="F120" s="230"/>
    </row>
    <row r="121" spans="1:6" ht="13.5" thickBot="1">
      <c r="A121" s="227"/>
      <c r="B121" s="227"/>
      <c r="C121" s="221"/>
      <c r="D121" s="221"/>
      <c r="E121" s="221"/>
      <c r="F121" s="230"/>
    </row>
    <row r="122" spans="1:6" ht="13.5" thickBot="1">
      <c r="A122" s="227"/>
      <c r="B122" s="227"/>
      <c r="C122" s="221"/>
      <c r="D122" s="221"/>
      <c r="E122" s="221"/>
      <c r="F122" s="230"/>
    </row>
    <row r="123" spans="1:6" ht="13.5" thickBot="1">
      <c r="A123" s="227"/>
      <c r="B123" s="227"/>
      <c r="C123" s="221"/>
      <c r="D123" s="221"/>
      <c r="E123" s="221"/>
      <c r="F123" s="230"/>
    </row>
    <row r="124" spans="1:6" ht="13.5" thickBot="1">
      <c r="A124" s="227"/>
      <c r="B124" s="227"/>
      <c r="C124" s="221"/>
      <c r="D124" s="221"/>
      <c r="E124" s="221"/>
      <c r="F124" s="230"/>
    </row>
    <row r="125" spans="1:6" ht="13.5" thickBot="1">
      <c r="A125" s="227"/>
      <c r="B125" s="227"/>
      <c r="C125" s="221"/>
      <c r="D125" s="221"/>
      <c r="E125" s="221"/>
      <c r="F125" s="230"/>
    </row>
    <row r="126" spans="1:6" ht="13.5" thickBot="1">
      <c r="A126" s="227"/>
      <c r="B126" s="227"/>
      <c r="C126" s="221"/>
      <c r="D126" s="221"/>
      <c r="E126" s="221"/>
      <c r="F126" s="230"/>
    </row>
    <row r="127" spans="1:6" ht="13.5" thickBot="1">
      <c r="A127" s="227"/>
      <c r="B127" s="227"/>
      <c r="C127" s="221"/>
      <c r="D127" s="221"/>
      <c r="E127" s="221"/>
      <c r="F127" s="230"/>
    </row>
    <row r="128" spans="1:6" ht="13.5" thickBot="1">
      <c r="A128" s="227"/>
      <c r="B128" s="227"/>
      <c r="C128" s="221"/>
      <c r="D128" s="221"/>
      <c r="E128" s="221"/>
      <c r="F128" s="230"/>
    </row>
    <row r="129" spans="1:6" ht="13.5" thickBot="1">
      <c r="A129" s="227"/>
      <c r="B129" s="227"/>
      <c r="C129" s="221"/>
      <c r="D129" s="221"/>
      <c r="E129" s="221"/>
      <c r="F129" s="230"/>
    </row>
    <row r="130" spans="1:6" ht="13.5" thickBot="1">
      <c r="A130" s="227"/>
      <c r="B130" s="227"/>
      <c r="C130" s="221"/>
      <c r="D130" s="221"/>
      <c r="E130" s="221"/>
      <c r="F130" s="230"/>
    </row>
    <row r="131" spans="1:6" ht="13.5" thickBot="1">
      <c r="A131" s="227"/>
      <c r="B131" s="227"/>
      <c r="C131" s="221"/>
      <c r="D131" s="221"/>
      <c r="E131" s="221"/>
      <c r="F131" s="230"/>
    </row>
    <row r="132" spans="1:6" ht="13.5" thickBot="1">
      <c r="A132" s="227"/>
      <c r="B132" s="227"/>
      <c r="C132" s="221"/>
      <c r="D132" s="221"/>
      <c r="E132" s="221"/>
      <c r="F132" s="230"/>
    </row>
    <row r="133" spans="1:6" ht="13.5" thickBot="1">
      <c r="A133" s="227"/>
      <c r="B133" s="227"/>
      <c r="C133" s="221"/>
      <c r="D133" s="221"/>
      <c r="E133" s="221"/>
      <c r="F133" s="230"/>
    </row>
    <row r="134" spans="1:6" ht="13.5" thickBot="1">
      <c r="A134" s="227"/>
      <c r="B134" s="227"/>
      <c r="C134" s="221"/>
      <c r="D134" s="221"/>
      <c r="E134" s="221"/>
      <c r="F134" s="230"/>
    </row>
    <row r="135" spans="1:6" ht="13.5" thickBot="1">
      <c r="A135" s="227"/>
      <c r="B135" s="227"/>
      <c r="C135" s="221"/>
      <c r="D135" s="221"/>
      <c r="E135" s="221"/>
      <c r="F135" s="230"/>
    </row>
    <row r="136" spans="1:6" ht="13.5" thickBot="1">
      <c r="A136" s="227"/>
      <c r="B136" s="227"/>
      <c r="C136" s="221"/>
      <c r="D136" s="221"/>
      <c r="E136" s="221"/>
      <c r="F136" s="230"/>
    </row>
    <row r="137" spans="1:6" ht="13.5" thickBot="1">
      <c r="A137" s="227"/>
      <c r="B137" s="227"/>
      <c r="C137" s="221"/>
      <c r="D137" s="221"/>
      <c r="E137" s="221"/>
      <c r="F137" s="230"/>
    </row>
    <row r="138" spans="1:6" ht="13.5" thickBot="1">
      <c r="A138" s="227"/>
      <c r="B138" s="227"/>
      <c r="C138" s="221"/>
      <c r="D138" s="221"/>
      <c r="E138" s="221"/>
      <c r="F138" s="230"/>
    </row>
    <row r="139" spans="1:6" ht="13.5" thickBot="1">
      <c r="A139" s="227"/>
      <c r="B139" s="227"/>
      <c r="C139" s="221"/>
      <c r="D139" s="221"/>
      <c r="E139" s="221"/>
      <c r="F139" s="230"/>
    </row>
    <row r="140" spans="1:6" ht="13.5" thickBot="1">
      <c r="A140" s="227"/>
      <c r="B140" s="227"/>
      <c r="C140" s="221"/>
      <c r="D140" s="221"/>
      <c r="E140" s="221"/>
      <c r="F140" s="230"/>
    </row>
    <row r="141" spans="1:6" ht="13.5" thickBot="1">
      <c r="A141" s="227"/>
      <c r="B141" s="227"/>
      <c r="C141" s="221"/>
      <c r="D141" s="221"/>
      <c r="E141" s="221"/>
      <c r="F141" s="230"/>
    </row>
    <row r="142" spans="1:6" ht="13.5" thickBot="1">
      <c r="A142" s="227"/>
      <c r="B142" s="227"/>
      <c r="C142" s="221"/>
      <c r="D142" s="221"/>
      <c r="E142" s="221"/>
      <c r="F142" s="230"/>
    </row>
    <row r="143" spans="1:6" ht="13.5" thickBot="1">
      <c r="A143" s="227"/>
      <c r="B143" s="227"/>
      <c r="C143" s="221"/>
      <c r="D143" s="221"/>
      <c r="E143" s="221"/>
      <c r="F143" s="230"/>
    </row>
    <row r="144" spans="1:6" ht="13.5" thickBot="1">
      <c r="A144" s="227"/>
      <c r="B144" s="227"/>
      <c r="C144" s="221"/>
      <c r="D144" s="221"/>
      <c r="E144" s="221"/>
      <c r="F144" s="230"/>
    </row>
    <row r="145" spans="1:6" ht="13.5" thickBot="1">
      <c r="A145" s="227"/>
      <c r="B145" s="227"/>
      <c r="C145" s="221"/>
      <c r="D145" s="221"/>
      <c r="E145" s="221"/>
      <c r="F145" s="230"/>
    </row>
    <row r="146" spans="1:6" ht="13.5" thickBot="1">
      <c r="A146" s="227"/>
      <c r="B146" s="227"/>
      <c r="C146" s="221"/>
      <c r="D146" s="221"/>
      <c r="E146" s="221"/>
      <c r="F146" s="230"/>
    </row>
    <row r="147" spans="1:6" ht="13.5" thickBot="1">
      <c r="A147" s="227"/>
      <c r="B147" s="227"/>
      <c r="C147" s="221"/>
      <c r="D147" s="221"/>
      <c r="E147" s="221"/>
      <c r="F147" s="230"/>
    </row>
    <row r="148" spans="1:6" ht="13.5" thickBot="1">
      <c r="A148" s="227"/>
      <c r="B148" s="227"/>
      <c r="C148" s="221"/>
      <c r="D148" s="221"/>
      <c r="E148" s="221"/>
      <c r="F148" s="230"/>
    </row>
    <row r="149" spans="1:6" ht="13.5" thickBot="1">
      <c r="A149" s="227"/>
      <c r="B149" s="227"/>
      <c r="C149" s="221"/>
      <c r="D149" s="221"/>
      <c r="E149" s="221"/>
      <c r="F149" s="230"/>
    </row>
    <row r="150" spans="1:6" ht="13.5" thickBot="1">
      <c r="A150" s="227"/>
      <c r="B150" s="227"/>
      <c r="C150" s="221"/>
      <c r="D150" s="221"/>
      <c r="E150" s="221"/>
      <c r="F150" s="230"/>
    </row>
    <row r="151" spans="1:6" ht="13.5" thickBot="1">
      <c r="A151" s="227"/>
      <c r="B151" s="227"/>
      <c r="C151" s="221"/>
      <c r="D151" s="221"/>
      <c r="E151" s="221"/>
      <c r="F151" s="230"/>
    </row>
    <row r="152" spans="1:6" ht="13.5" thickBot="1">
      <c r="A152" s="227"/>
      <c r="B152" s="227"/>
      <c r="C152" s="221"/>
      <c r="D152" s="221"/>
      <c r="E152" s="221"/>
      <c r="F152" s="230"/>
    </row>
    <row r="153" spans="1:6" ht="13.5" thickBot="1">
      <c r="A153" s="227"/>
      <c r="B153" s="227"/>
      <c r="C153" s="221"/>
      <c r="D153" s="221"/>
      <c r="E153" s="221"/>
      <c r="F153" s="230"/>
    </row>
    <row r="154" spans="1:6" ht="13.5" thickBot="1">
      <c r="A154" s="227"/>
      <c r="B154" s="227"/>
      <c r="C154" s="221"/>
      <c r="D154" s="221"/>
      <c r="E154" s="221"/>
      <c r="F154" s="230"/>
    </row>
    <row r="155" spans="1:6" ht="13.5" thickBot="1">
      <c r="A155" s="227"/>
      <c r="B155" s="227"/>
      <c r="C155" s="221"/>
      <c r="D155" s="221"/>
      <c r="E155" s="221"/>
      <c r="F155" s="230"/>
    </row>
    <row r="156" spans="1:6" ht="13.5" thickBot="1">
      <c r="A156" s="227"/>
      <c r="B156" s="227"/>
      <c r="C156" s="221"/>
      <c r="D156" s="221"/>
      <c r="E156" s="221"/>
      <c r="F156" s="230"/>
    </row>
    <row r="157" spans="1:6" ht="13.5" thickBot="1">
      <c r="A157" s="227"/>
      <c r="B157" s="227"/>
      <c r="C157" s="221"/>
      <c r="D157" s="221"/>
      <c r="E157" s="221"/>
      <c r="F157" s="230"/>
    </row>
    <row r="158" spans="1:6" ht="13.5" thickBot="1">
      <c r="A158" s="227"/>
      <c r="B158" s="227"/>
      <c r="C158" s="221"/>
      <c r="D158" s="221"/>
      <c r="E158" s="221"/>
      <c r="F158" s="230"/>
    </row>
    <row r="159" spans="1:6" ht="13.5" thickBot="1">
      <c r="A159" s="227"/>
      <c r="B159" s="227"/>
      <c r="C159" s="221"/>
      <c r="D159" s="221"/>
      <c r="E159" s="221"/>
      <c r="F159" s="230"/>
    </row>
    <row r="160" spans="1:6" ht="13.5" thickBot="1">
      <c r="A160" s="227"/>
      <c r="B160" s="227"/>
      <c r="C160" s="221"/>
      <c r="D160" s="221"/>
      <c r="E160" s="221"/>
      <c r="F160" s="230"/>
    </row>
    <row r="161" spans="1:6" ht="13.5" thickBot="1">
      <c r="A161" s="227"/>
      <c r="B161" s="227"/>
      <c r="C161" s="221"/>
      <c r="D161" s="221"/>
      <c r="E161" s="221"/>
      <c r="F161" s="230"/>
    </row>
    <row r="162" spans="1:6" ht="13.5" thickBot="1">
      <c r="A162" s="227"/>
      <c r="B162" s="227"/>
      <c r="C162" s="221"/>
      <c r="D162" s="221"/>
      <c r="E162" s="221"/>
      <c r="F162" s="230"/>
    </row>
    <row r="163" spans="1:6" ht="13.5" thickBot="1">
      <c r="A163" s="227"/>
      <c r="B163" s="227"/>
      <c r="C163" s="221"/>
      <c r="D163" s="221"/>
      <c r="E163" s="221"/>
      <c r="F163" s="230"/>
    </row>
    <row r="164" spans="1:6" ht="13.5" thickBot="1">
      <c r="A164" s="227"/>
      <c r="B164" s="227"/>
      <c r="C164" s="221"/>
      <c r="D164" s="221"/>
      <c r="E164" s="221"/>
      <c r="F164" s="230"/>
    </row>
    <row r="165" spans="1:6" ht="13.5" thickBot="1">
      <c r="A165" s="227"/>
      <c r="B165" s="227"/>
      <c r="C165" s="221"/>
      <c r="D165" s="221"/>
      <c r="E165" s="221"/>
      <c r="F165" s="230"/>
    </row>
    <row r="166" spans="1:6" ht="13.5" thickBot="1">
      <c r="A166" s="227"/>
      <c r="B166" s="227"/>
      <c r="C166" s="221"/>
      <c r="D166" s="221"/>
      <c r="E166" s="221"/>
      <c r="F166" s="230"/>
    </row>
    <row r="167" spans="1:6" ht="13.5" thickBot="1">
      <c r="A167" s="227"/>
      <c r="B167" s="227"/>
      <c r="C167" s="221"/>
      <c r="D167" s="221"/>
      <c r="E167" s="221"/>
      <c r="F167" s="230"/>
    </row>
    <row r="168" spans="1:6" ht="13.5" thickBot="1">
      <c r="A168" s="227"/>
      <c r="B168" s="227"/>
      <c r="C168" s="221"/>
      <c r="D168" s="221"/>
      <c r="E168" s="221"/>
      <c r="F168" s="230"/>
    </row>
    <row r="169" spans="1:6" ht="13.5" thickBot="1">
      <c r="A169" s="227"/>
      <c r="B169" s="227"/>
      <c r="C169" s="221"/>
      <c r="D169" s="221"/>
      <c r="E169" s="221"/>
      <c r="F169" s="230"/>
    </row>
    <row r="170" spans="1:6" ht="13.5" thickBot="1">
      <c r="A170" s="227"/>
      <c r="B170" s="227"/>
      <c r="C170" s="221"/>
      <c r="D170" s="221"/>
      <c r="E170" s="221"/>
      <c r="F170" s="230"/>
    </row>
    <row r="171" spans="1:6" ht="13.5" thickBot="1">
      <c r="A171" s="227"/>
      <c r="B171" s="227"/>
      <c r="C171" s="221"/>
      <c r="D171" s="221"/>
      <c r="E171" s="221"/>
      <c r="F171" s="230"/>
    </row>
    <row r="172" spans="1:6" ht="13.5" thickBot="1">
      <c r="A172" s="227"/>
      <c r="B172" s="227"/>
      <c r="C172" s="221"/>
      <c r="D172" s="221"/>
      <c r="E172" s="221"/>
      <c r="F172" s="230"/>
    </row>
    <row r="173" spans="1:6" ht="13.5" thickBot="1">
      <c r="A173" s="227"/>
      <c r="B173" s="227"/>
      <c r="C173" s="221"/>
      <c r="D173" s="221"/>
      <c r="E173" s="221"/>
      <c r="F173" s="230"/>
    </row>
    <row r="174" spans="1:6" ht="13.5" thickBot="1">
      <c r="A174" s="227"/>
      <c r="B174" s="227"/>
      <c r="C174" s="221"/>
      <c r="D174" s="221"/>
      <c r="E174" s="221"/>
      <c r="F174" s="230"/>
    </row>
    <row r="175" spans="1:6" ht="13.5" thickBot="1">
      <c r="A175" s="227"/>
      <c r="B175" s="227"/>
      <c r="C175" s="221"/>
      <c r="D175" s="221"/>
      <c r="E175" s="221"/>
      <c r="F175" s="230"/>
    </row>
    <row r="176" spans="1:6" ht="13.5" thickBot="1">
      <c r="A176" s="227"/>
      <c r="B176" s="227"/>
      <c r="C176" s="221"/>
      <c r="D176" s="221"/>
      <c r="E176" s="221"/>
      <c r="F176" s="230"/>
    </row>
    <row r="177" spans="1:6" ht="13.5" thickBot="1">
      <c r="A177" s="227"/>
      <c r="B177" s="227"/>
      <c r="C177" s="221"/>
      <c r="D177" s="221"/>
      <c r="E177" s="221"/>
      <c r="F177" s="230"/>
    </row>
    <row r="178" spans="1:6" ht="13.5" thickBot="1">
      <c r="A178" s="227"/>
      <c r="B178" s="227"/>
      <c r="C178" s="221"/>
      <c r="D178" s="221"/>
      <c r="E178" s="221"/>
      <c r="F178" s="230"/>
    </row>
    <row r="179" spans="1:6" ht="13.5" thickBot="1">
      <c r="A179" s="227"/>
      <c r="B179" s="227"/>
      <c r="C179" s="221"/>
      <c r="D179" s="221"/>
      <c r="E179" s="221"/>
      <c r="F179" s="230"/>
    </row>
    <row r="180" spans="1:6" ht="13.5" thickBot="1">
      <c r="A180" s="227"/>
      <c r="B180" s="227"/>
      <c r="C180" s="221"/>
      <c r="D180" s="221"/>
      <c r="E180" s="221"/>
      <c r="F180" s="230"/>
    </row>
    <row r="181" spans="1:6" ht="13.5" thickBot="1">
      <c r="A181" s="227"/>
      <c r="B181" s="227"/>
      <c r="C181" s="221"/>
      <c r="D181" s="221"/>
      <c r="E181" s="221"/>
      <c r="F181" s="230"/>
    </row>
    <row r="182" spans="1:6" ht="13.5" thickBot="1">
      <c r="A182" s="227"/>
      <c r="B182" s="227"/>
      <c r="C182" s="221"/>
      <c r="D182" s="221"/>
      <c r="E182" s="221"/>
      <c r="F182" s="230"/>
    </row>
    <row r="183" spans="1:6" ht="13.5" thickBot="1">
      <c r="A183" s="227"/>
      <c r="B183" s="227"/>
      <c r="C183" s="221"/>
      <c r="D183" s="221"/>
      <c r="E183" s="221"/>
      <c r="F183" s="230"/>
    </row>
    <row r="184" spans="1:6" ht="13.5" thickBot="1">
      <c r="A184" s="227"/>
      <c r="B184" s="227"/>
      <c r="C184" s="221"/>
      <c r="D184" s="221"/>
      <c r="E184" s="221"/>
      <c r="F184" s="230"/>
    </row>
    <row r="185" spans="1:6" ht="13.5" thickBot="1">
      <c r="A185" s="227"/>
      <c r="B185" s="227"/>
      <c r="C185" s="221"/>
      <c r="D185" s="221"/>
      <c r="E185" s="221"/>
      <c r="F185" s="230"/>
    </row>
    <row r="186" spans="1:6" ht="13.5" thickBot="1">
      <c r="A186" s="227"/>
      <c r="B186" s="227"/>
      <c r="C186" s="221"/>
      <c r="D186" s="221"/>
      <c r="E186" s="221"/>
      <c r="F186" s="230"/>
    </row>
    <row r="187" spans="1:6" ht="13.5" thickBot="1">
      <c r="A187" s="227"/>
      <c r="B187" s="227"/>
      <c r="C187" s="221"/>
      <c r="D187" s="221"/>
      <c r="E187" s="221"/>
      <c r="F187" s="230"/>
    </row>
    <row r="188" spans="1:6" ht="13.5" thickBot="1">
      <c r="A188" s="227"/>
      <c r="B188" s="227"/>
      <c r="C188" s="221"/>
      <c r="D188" s="221"/>
      <c r="E188" s="221"/>
      <c r="F188" s="230"/>
    </row>
    <row r="189" spans="1:6" ht="13.5" thickBot="1">
      <c r="A189" s="227"/>
      <c r="B189" s="227"/>
      <c r="C189" s="221"/>
      <c r="D189" s="221"/>
      <c r="E189" s="221"/>
      <c r="F189" s="230"/>
    </row>
    <row r="190" spans="1:6" ht="13.5" thickBot="1">
      <c r="A190" s="227"/>
      <c r="B190" s="227"/>
      <c r="C190" s="221"/>
      <c r="D190" s="221"/>
      <c r="E190" s="221"/>
      <c r="F190" s="230"/>
    </row>
    <row r="191" spans="1:6" ht="13.5" thickBot="1">
      <c r="A191" s="227"/>
      <c r="B191" s="227"/>
      <c r="C191" s="221"/>
      <c r="D191" s="221"/>
      <c r="E191" s="221"/>
      <c r="F191" s="230"/>
    </row>
    <row r="192" spans="1:6" ht="13.5" thickBot="1">
      <c r="A192" s="227"/>
      <c r="B192" s="227"/>
      <c r="C192" s="221"/>
      <c r="D192" s="221"/>
      <c r="E192" s="221"/>
      <c r="F192" s="230"/>
    </row>
    <row r="193" spans="1:6" ht="13.5" thickBot="1">
      <c r="A193" s="227"/>
      <c r="B193" s="227"/>
      <c r="C193" s="221"/>
      <c r="D193" s="221"/>
      <c r="E193" s="221"/>
      <c r="F193" s="230"/>
    </row>
    <row r="194" spans="1:6" ht="13.5" thickBot="1">
      <c r="A194" s="227"/>
      <c r="B194" s="227"/>
      <c r="C194" s="221"/>
      <c r="D194" s="221"/>
      <c r="E194" s="221"/>
      <c r="F194" s="230"/>
    </row>
    <row r="195" spans="1:6" ht="13.5" thickBot="1">
      <c r="A195" s="227"/>
      <c r="B195" s="227"/>
      <c r="C195" s="221"/>
      <c r="D195" s="221"/>
      <c r="E195" s="221"/>
      <c r="F195" s="230"/>
    </row>
    <row r="196" spans="1:6" ht="13.5" thickBot="1">
      <c r="A196" s="227"/>
      <c r="B196" s="227"/>
      <c r="C196" s="221"/>
      <c r="D196" s="221"/>
      <c r="E196" s="221"/>
      <c r="F196" s="230"/>
    </row>
    <row r="197" spans="1:6" ht="13.5" thickBot="1">
      <c r="A197" s="227"/>
      <c r="B197" s="227"/>
      <c r="C197" s="221"/>
      <c r="D197" s="221"/>
      <c r="E197" s="221"/>
      <c r="F197" s="230"/>
    </row>
    <row r="198" spans="1:6" ht="13.5" thickBot="1">
      <c r="A198" s="227"/>
      <c r="B198" s="227"/>
      <c r="C198" s="221"/>
      <c r="D198" s="221"/>
      <c r="E198" s="221"/>
      <c r="F198" s="230"/>
    </row>
    <row r="199" spans="1:6" ht="13.5" thickBot="1">
      <c r="A199" s="227"/>
      <c r="B199" s="227"/>
      <c r="C199" s="221"/>
      <c r="D199" s="221"/>
      <c r="E199" s="221"/>
      <c r="F199" s="230"/>
    </row>
    <row r="200" spans="1:6" ht="13.5" thickBot="1">
      <c r="A200" s="227"/>
      <c r="B200" s="227"/>
      <c r="C200" s="221"/>
      <c r="D200" s="221"/>
      <c r="E200" s="221"/>
      <c r="F200" s="230"/>
    </row>
    <row r="201" spans="1:6" ht="13.5" thickBot="1">
      <c r="A201" s="227"/>
      <c r="B201" s="227"/>
      <c r="C201" s="221"/>
      <c r="D201" s="221"/>
      <c r="E201" s="221"/>
      <c r="F201" s="230"/>
    </row>
    <row r="202" spans="1:6" ht="13.5" thickBot="1">
      <c r="A202" s="227"/>
      <c r="B202" s="227"/>
      <c r="C202" s="221"/>
      <c r="D202" s="221"/>
      <c r="E202" s="221"/>
      <c r="F202" s="230"/>
    </row>
    <row r="203" spans="1:6" ht="13.5" thickBot="1">
      <c r="A203" s="227"/>
      <c r="B203" s="227"/>
      <c r="C203" s="221"/>
      <c r="D203" s="221"/>
      <c r="E203" s="221"/>
      <c r="F203" s="230"/>
    </row>
    <row r="204" spans="1:6" ht="13.5" thickBot="1">
      <c r="A204" s="227"/>
      <c r="B204" s="227"/>
      <c r="C204" s="221"/>
      <c r="D204" s="221"/>
      <c r="E204" s="221"/>
      <c r="F204" s="230"/>
    </row>
    <row r="205" spans="1:6" ht="13.5" thickBot="1">
      <c r="A205" s="227"/>
      <c r="B205" s="227"/>
      <c r="C205" s="221"/>
      <c r="D205" s="221"/>
      <c r="E205" s="221"/>
      <c r="F205" s="230"/>
    </row>
    <row r="206" spans="1:6" ht="13.5" thickBot="1">
      <c r="A206" s="227"/>
      <c r="B206" s="227"/>
      <c r="C206" s="221"/>
      <c r="D206" s="221"/>
      <c r="E206" s="221"/>
      <c r="F206" s="230"/>
    </row>
    <row r="207" spans="1:6" ht="13.5" thickBot="1">
      <c r="A207" s="227"/>
      <c r="B207" s="227"/>
      <c r="C207" s="221"/>
      <c r="D207" s="221"/>
      <c r="E207" s="221"/>
      <c r="F207" s="230"/>
    </row>
    <row r="208" spans="1:6" ht="13.5" thickBot="1">
      <c r="A208" s="227"/>
      <c r="B208" s="227"/>
      <c r="C208" s="221"/>
      <c r="D208" s="221"/>
      <c r="E208" s="221"/>
      <c r="F208" s="230"/>
    </row>
    <row r="209" spans="1:6" ht="13.5" thickBot="1">
      <c r="A209" s="227"/>
      <c r="B209" s="227"/>
      <c r="C209" s="221"/>
      <c r="D209" s="221"/>
      <c r="E209" s="221"/>
      <c r="F209" s="230"/>
    </row>
    <row r="210" spans="1:6" ht="13.5" thickBot="1">
      <c r="A210" s="227"/>
      <c r="B210" s="227"/>
      <c r="C210" s="221"/>
      <c r="D210" s="221"/>
      <c r="E210" s="221"/>
      <c r="F210" s="230"/>
    </row>
    <row r="211" spans="1:6" ht="13.5" thickBot="1">
      <c r="A211" s="227"/>
      <c r="B211" s="227"/>
      <c r="C211" s="221"/>
      <c r="D211" s="221"/>
      <c r="E211" s="221"/>
      <c r="F211" s="230"/>
    </row>
    <row r="212" spans="1:6" ht="13.5" thickBot="1">
      <c r="A212" s="227"/>
      <c r="B212" s="227"/>
      <c r="C212" s="221"/>
      <c r="D212" s="221"/>
      <c r="E212" s="221"/>
      <c r="F212" s="230"/>
    </row>
    <row r="213" spans="1:6" ht="13.5" thickBot="1">
      <c r="A213" s="227"/>
      <c r="B213" s="227"/>
      <c r="C213" s="221"/>
      <c r="D213" s="221"/>
      <c r="E213" s="221"/>
      <c r="F213" s="230"/>
    </row>
    <row r="214" spans="1:6" ht="13.5" thickBot="1">
      <c r="A214" s="227"/>
      <c r="B214" s="227"/>
      <c r="C214" s="221"/>
      <c r="D214" s="221"/>
      <c r="E214" s="221"/>
      <c r="F214" s="230"/>
    </row>
    <row r="215" spans="1:6" ht="13.5" thickBot="1">
      <c r="A215" s="227"/>
      <c r="B215" s="227"/>
      <c r="C215" s="221"/>
      <c r="D215" s="221"/>
      <c r="E215" s="221"/>
      <c r="F215" s="230"/>
    </row>
    <row r="216" spans="1:6" ht="13.5" thickBot="1">
      <c r="A216" s="227"/>
      <c r="B216" s="227"/>
      <c r="C216" s="221"/>
      <c r="D216" s="221"/>
      <c r="E216" s="221"/>
      <c r="F216" s="230"/>
    </row>
    <row r="217" spans="1:6" ht="13.5" thickBot="1">
      <c r="A217" s="227"/>
      <c r="B217" s="227"/>
      <c r="C217" s="221"/>
      <c r="D217" s="221"/>
      <c r="E217" s="221"/>
      <c r="F217" s="230"/>
    </row>
    <row r="218" spans="1:6" ht="13.5" thickBot="1">
      <c r="A218" s="227"/>
      <c r="B218" s="227"/>
      <c r="C218" s="221"/>
      <c r="D218" s="221"/>
      <c r="E218" s="221"/>
      <c r="F218" s="230"/>
    </row>
    <row r="219" spans="1:6" ht="13.5" thickBot="1">
      <c r="A219" s="227"/>
      <c r="B219" s="227"/>
      <c r="C219" s="221"/>
      <c r="D219" s="221"/>
      <c r="E219" s="221"/>
      <c r="F219" s="230"/>
    </row>
    <row r="220" spans="1:6" ht="13.5" thickBot="1">
      <c r="A220" s="227"/>
      <c r="B220" s="227"/>
      <c r="C220" s="221"/>
      <c r="D220" s="221"/>
      <c r="E220" s="221"/>
      <c r="F220" s="230"/>
    </row>
    <row r="221" spans="1:6" ht="13.5" thickBot="1">
      <c r="A221" s="227"/>
      <c r="B221" s="227"/>
      <c r="C221" s="221"/>
      <c r="D221" s="221"/>
      <c r="E221" s="221"/>
      <c r="F221" s="230"/>
    </row>
    <row r="222" spans="1:6" ht="13.5" thickBot="1">
      <c r="A222" s="227"/>
      <c r="B222" s="227"/>
      <c r="C222" s="221"/>
      <c r="D222" s="221"/>
      <c r="E222" s="221"/>
      <c r="F222" s="230"/>
    </row>
    <row r="223" spans="1:6" ht="13.5" thickBot="1">
      <c r="A223" s="227"/>
      <c r="B223" s="227"/>
      <c r="C223" s="221"/>
      <c r="D223" s="221"/>
      <c r="E223" s="221"/>
      <c r="F223" s="230"/>
    </row>
    <row r="224" spans="1:6" ht="13.5" thickBot="1">
      <c r="A224" s="227"/>
      <c r="B224" s="227"/>
      <c r="C224" s="221"/>
      <c r="D224" s="221"/>
      <c r="E224" s="221"/>
      <c r="F224" s="230"/>
    </row>
    <row r="225" spans="1:6" ht="13.5" thickBot="1">
      <c r="A225" s="227"/>
      <c r="B225" s="227"/>
      <c r="C225" s="221"/>
      <c r="D225" s="221"/>
      <c r="E225" s="221"/>
      <c r="F225" s="230"/>
    </row>
    <row r="226" spans="1:6" ht="13.5" thickBot="1">
      <c r="A226" s="227"/>
      <c r="B226" s="227"/>
      <c r="C226" s="221"/>
      <c r="D226" s="221"/>
      <c r="E226" s="221"/>
      <c r="F226" s="230"/>
    </row>
    <row r="227" spans="1:6" ht="13.5" thickBot="1">
      <c r="A227" s="227"/>
      <c r="B227" s="227"/>
      <c r="C227" s="221"/>
      <c r="D227" s="221"/>
      <c r="E227" s="221"/>
      <c r="F227" s="230"/>
    </row>
    <row r="228" spans="1:6" ht="13.5" thickBot="1">
      <c r="A228" s="227"/>
      <c r="B228" s="227"/>
      <c r="C228" s="221"/>
      <c r="D228" s="221"/>
      <c r="E228" s="221"/>
      <c r="F228" s="230"/>
    </row>
    <row r="229" spans="1:6" ht="13.5" thickBot="1">
      <c r="A229" s="227"/>
      <c r="B229" s="227"/>
      <c r="C229" s="221"/>
      <c r="D229" s="221"/>
      <c r="E229" s="221"/>
      <c r="F229" s="230"/>
    </row>
    <row r="230" spans="1:6" ht="13.5" thickBot="1">
      <c r="A230" s="227"/>
      <c r="B230" s="227"/>
      <c r="C230" s="221"/>
      <c r="D230" s="221"/>
      <c r="E230" s="221"/>
      <c r="F230" s="230"/>
    </row>
    <row r="231" spans="1:6" ht="13.5" thickBot="1">
      <c r="A231" s="227"/>
      <c r="B231" s="227"/>
      <c r="C231" s="221"/>
      <c r="D231" s="221"/>
      <c r="E231" s="221"/>
      <c r="F231" s="230"/>
    </row>
    <row r="232" spans="1:6" ht="13.5" thickBot="1">
      <c r="A232" s="227"/>
      <c r="B232" s="227"/>
      <c r="C232" s="221"/>
      <c r="D232" s="221"/>
      <c r="E232" s="221"/>
      <c r="F232" s="230"/>
    </row>
    <row r="233" spans="1:6" ht="13.5" thickBot="1">
      <c r="A233" s="227"/>
      <c r="B233" s="227"/>
      <c r="C233" s="221"/>
      <c r="D233" s="221"/>
      <c r="E233" s="221"/>
      <c r="F233" s="230"/>
    </row>
    <row r="234" spans="1:6" ht="13.5" thickBot="1">
      <c r="A234" s="227"/>
      <c r="B234" s="227"/>
      <c r="C234" s="221"/>
      <c r="D234" s="221"/>
      <c r="E234" s="221"/>
      <c r="F234" s="230"/>
    </row>
    <row r="235" spans="1:6" ht="13.5" thickBot="1">
      <c r="A235" s="227"/>
      <c r="B235" s="227"/>
      <c r="C235" s="221"/>
      <c r="D235" s="221"/>
      <c r="E235" s="221"/>
      <c r="F235" s="230"/>
    </row>
    <row r="236" spans="1:6" ht="13.5" thickBot="1">
      <c r="A236" s="227"/>
      <c r="B236" s="227"/>
      <c r="C236" s="221"/>
      <c r="D236" s="221"/>
      <c r="E236" s="221"/>
      <c r="F236" s="230"/>
    </row>
    <row r="237" spans="1:6" ht="13.5" thickBot="1">
      <c r="A237" s="227"/>
      <c r="B237" s="227"/>
      <c r="C237" s="221"/>
      <c r="D237" s="221"/>
      <c r="E237" s="221"/>
      <c r="F237" s="230"/>
    </row>
    <row r="238" spans="1:6" ht="13.5" thickBot="1">
      <c r="A238" s="227"/>
      <c r="B238" s="227"/>
      <c r="C238" s="221"/>
      <c r="D238" s="221"/>
      <c r="E238" s="221"/>
      <c r="F238" s="230"/>
    </row>
    <row r="239" spans="1:6" ht="13.5" thickBot="1">
      <c r="A239" s="227"/>
      <c r="B239" s="227"/>
      <c r="C239" s="221"/>
      <c r="D239" s="221"/>
      <c r="E239" s="221"/>
      <c r="F239" s="230"/>
    </row>
    <row r="240" spans="1:6" ht="13.5" thickBot="1">
      <c r="A240" s="227"/>
      <c r="B240" s="227"/>
      <c r="C240" s="221"/>
      <c r="D240" s="221"/>
      <c r="E240" s="221"/>
      <c r="F240" s="230"/>
    </row>
    <row r="241" spans="1:6" ht="13.5" thickBot="1">
      <c r="A241" s="227"/>
      <c r="B241" s="227"/>
      <c r="C241" s="221"/>
      <c r="D241" s="221"/>
      <c r="E241" s="221"/>
      <c r="F241" s="230"/>
    </row>
    <row r="242" spans="1:6" ht="13.5" thickBot="1">
      <c r="A242" s="227"/>
      <c r="B242" s="227"/>
      <c r="C242" s="221"/>
      <c r="D242" s="221"/>
      <c r="E242" s="221"/>
      <c r="F242" s="230"/>
    </row>
    <row r="243" spans="1:6" ht="13.5" thickBot="1">
      <c r="A243" s="227"/>
      <c r="B243" s="227"/>
      <c r="C243" s="221"/>
      <c r="D243" s="221"/>
      <c r="E243" s="221"/>
      <c r="F243" s="230"/>
    </row>
    <row r="244" spans="1:6" ht="13.5" thickBot="1">
      <c r="A244" s="227"/>
      <c r="B244" s="227"/>
      <c r="C244" s="221"/>
      <c r="D244" s="221"/>
      <c r="E244" s="221"/>
      <c r="F244" s="230"/>
    </row>
    <row r="245" spans="1:6" ht="13.5" thickBot="1">
      <c r="A245" s="227"/>
      <c r="B245" s="227"/>
      <c r="C245" s="221"/>
      <c r="D245" s="221"/>
      <c r="E245" s="221"/>
      <c r="F245" s="230"/>
    </row>
    <row r="246" spans="1:6" ht="13.5" thickBot="1">
      <c r="A246" s="227"/>
      <c r="B246" s="227"/>
      <c r="C246" s="221"/>
      <c r="D246" s="221"/>
      <c r="E246" s="221"/>
      <c r="F246" s="230"/>
    </row>
    <row r="247" spans="1:6" ht="13.5" thickBot="1">
      <c r="A247" s="227"/>
      <c r="B247" s="227"/>
      <c r="C247" s="221"/>
      <c r="D247" s="221"/>
      <c r="E247" s="221"/>
      <c r="F247" s="230"/>
    </row>
    <row r="248" spans="1:6" ht="13.5" thickBot="1">
      <c r="A248" s="227"/>
      <c r="B248" s="227"/>
      <c r="C248" s="221"/>
      <c r="D248" s="221"/>
      <c r="E248" s="221"/>
      <c r="F248" s="230"/>
    </row>
    <row r="249" spans="1:6" ht="13.5" thickBot="1">
      <c r="A249" s="227"/>
      <c r="B249" s="227"/>
      <c r="C249" s="221"/>
      <c r="D249" s="221"/>
      <c r="E249" s="221"/>
      <c r="F249" s="230"/>
    </row>
    <row r="250" spans="1:6" ht="13.5" thickBot="1">
      <c r="A250" s="227"/>
      <c r="B250" s="227"/>
      <c r="C250" s="221"/>
      <c r="D250" s="221"/>
      <c r="E250" s="221"/>
      <c r="F250" s="230"/>
    </row>
    <row r="251" spans="1:6" ht="13.5" thickBot="1">
      <c r="A251" s="227"/>
      <c r="B251" s="227"/>
      <c r="C251" s="221"/>
      <c r="D251" s="221"/>
      <c r="E251" s="221"/>
      <c r="F251" s="230"/>
    </row>
    <row r="252" spans="1:6" ht="13.5" thickBot="1">
      <c r="A252" s="227"/>
      <c r="B252" s="227"/>
      <c r="C252" s="221"/>
      <c r="D252" s="221"/>
      <c r="E252" s="221"/>
      <c r="F252" s="230"/>
    </row>
    <row r="253" spans="1:6" ht="13.5" thickBot="1">
      <c r="A253" s="227"/>
      <c r="B253" s="227"/>
      <c r="C253" s="221"/>
      <c r="D253" s="221"/>
      <c r="E253" s="221"/>
      <c r="F253" s="230"/>
    </row>
    <row r="254" spans="1:6" ht="13.5" thickBot="1">
      <c r="A254" s="227"/>
      <c r="B254" s="227"/>
      <c r="C254" s="221"/>
      <c r="D254" s="221"/>
      <c r="E254" s="221"/>
      <c r="F254" s="230"/>
    </row>
    <row r="255" spans="1:6" ht="13.5" thickBot="1">
      <c r="A255" s="227"/>
      <c r="B255" s="227"/>
      <c r="C255" s="221"/>
      <c r="D255" s="221"/>
      <c r="E255" s="221"/>
      <c r="F255" s="230"/>
    </row>
    <row r="256" spans="1:6" ht="13.5" thickBot="1">
      <c r="A256" s="227"/>
      <c r="B256" s="227"/>
      <c r="C256" s="221"/>
      <c r="D256" s="221"/>
      <c r="E256" s="221"/>
      <c r="F256" s="230"/>
    </row>
    <row r="257" spans="1:6" ht="13.5" thickBot="1">
      <c r="A257" s="227"/>
      <c r="B257" s="227"/>
      <c r="C257" s="221"/>
      <c r="D257" s="221"/>
      <c r="E257" s="221"/>
      <c r="F257" s="230"/>
    </row>
    <row r="258" spans="1:6" ht="13.5" thickBot="1">
      <c r="A258" s="227"/>
      <c r="B258" s="227"/>
      <c r="C258" s="221"/>
      <c r="D258" s="221"/>
      <c r="E258" s="221"/>
      <c r="F258" s="230"/>
    </row>
    <row r="259" spans="1:6" ht="13.5" thickBot="1">
      <c r="A259" s="227"/>
      <c r="B259" s="227"/>
      <c r="C259" s="221"/>
      <c r="D259" s="221"/>
      <c r="E259" s="221"/>
      <c r="F259" s="230"/>
    </row>
    <row r="260" spans="1:6" ht="13.5" thickBot="1">
      <c r="A260" s="227"/>
      <c r="B260" s="227"/>
      <c r="C260" s="221"/>
      <c r="D260" s="221"/>
      <c r="E260" s="221"/>
      <c r="F260" s="230"/>
    </row>
    <row r="261" spans="1:6" ht="13.5" thickBot="1">
      <c r="A261" s="227"/>
      <c r="B261" s="227"/>
      <c r="C261" s="221"/>
      <c r="D261" s="221"/>
      <c r="E261" s="221"/>
      <c r="F261" s="230"/>
    </row>
    <row r="262" spans="1:6" ht="13.5" thickBot="1">
      <c r="A262" s="227"/>
      <c r="B262" s="227"/>
      <c r="C262" s="221"/>
      <c r="D262" s="221"/>
      <c r="E262" s="221"/>
      <c r="F262" s="230"/>
    </row>
    <row r="263" spans="1:6" ht="13.5" thickBot="1">
      <c r="A263" s="227"/>
      <c r="B263" s="227"/>
      <c r="C263" s="221"/>
      <c r="D263" s="221"/>
      <c r="E263" s="221"/>
      <c r="F263" s="230"/>
    </row>
    <row r="264" spans="1:6" ht="13.5" thickBot="1">
      <c r="A264" s="227"/>
      <c r="B264" s="227"/>
      <c r="C264" s="221"/>
      <c r="D264" s="221"/>
      <c r="E264" s="221"/>
      <c r="F264" s="230"/>
    </row>
    <row r="265" spans="1:6" ht="13.5" thickBot="1">
      <c r="A265" s="227"/>
      <c r="B265" s="227"/>
      <c r="C265" s="221"/>
      <c r="D265" s="221"/>
      <c r="E265" s="221"/>
      <c r="F265" s="230"/>
    </row>
    <row r="266" spans="1:6" ht="13.5" thickBot="1">
      <c r="A266" s="227"/>
      <c r="B266" s="227"/>
      <c r="C266" s="221"/>
      <c r="D266" s="221"/>
      <c r="E266" s="221"/>
      <c r="F266" s="230"/>
    </row>
    <row r="267" spans="1:6" ht="13.5" thickBot="1">
      <c r="A267" s="227"/>
      <c r="B267" s="227"/>
      <c r="C267" s="221"/>
      <c r="D267" s="221"/>
      <c r="E267" s="221"/>
      <c r="F267" s="230"/>
    </row>
    <row r="268" spans="1:6" ht="13.5" thickBot="1">
      <c r="A268" s="227"/>
      <c r="B268" s="227"/>
      <c r="C268" s="221"/>
      <c r="D268" s="221"/>
      <c r="E268" s="221"/>
      <c r="F268" s="230"/>
    </row>
    <row r="269" spans="1:6" ht="13.5" thickBot="1">
      <c r="A269" s="227"/>
      <c r="B269" s="227"/>
      <c r="C269" s="221"/>
      <c r="D269" s="221"/>
      <c r="E269" s="221"/>
      <c r="F269" s="230"/>
    </row>
    <row r="270" spans="1:6" ht="13.5" thickBot="1">
      <c r="A270" s="227"/>
      <c r="B270" s="227"/>
      <c r="C270" s="221"/>
      <c r="D270" s="221"/>
      <c r="E270" s="221"/>
      <c r="F270" s="230"/>
    </row>
    <row r="271" spans="1:6" ht="13.5" thickBot="1">
      <c r="A271" s="227"/>
      <c r="B271" s="227"/>
      <c r="C271" s="221"/>
      <c r="D271" s="221"/>
      <c r="E271" s="221"/>
      <c r="F271" s="230"/>
    </row>
    <row r="272" spans="1:6" ht="13.5" thickBot="1">
      <c r="A272" s="227"/>
      <c r="B272" s="227"/>
      <c r="C272" s="221"/>
      <c r="D272" s="221"/>
      <c r="E272" s="221"/>
      <c r="F272" s="230"/>
    </row>
    <row r="273" spans="1:6" ht="13.5" thickBot="1">
      <c r="A273" s="227"/>
      <c r="B273" s="227"/>
      <c r="C273" s="221"/>
      <c r="D273" s="221"/>
      <c r="E273" s="221"/>
      <c r="F273" s="230"/>
    </row>
    <row r="274" spans="1:6" ht="13.5" thickBot="1">
      <c r="A274" s="227"/>
      <c r="B274" s="227"/>
      <c r="C274" s="221"/>
      <c r="D274" s="221"/>
      <c r="E274" s="221"/>
      <c r="F274" s="230"/>
    </row>
    <row r="275" spans="1:6" ht="13.5" thickBot="1">
      <c r="A275" s="227"/>
      <c r="B275" s="227"/>
      <c r="C275" s="221"/>
      <c r="D275" s="221"/>
      <c r="E275" s="221"/>
      <c r="F275" s="230"/>
    </row>
    <row r="276" spans="1:6" ht="13.5" thickBot="1">
      <c r="A276" s="227"/>
      <c r="B276" s="227"/>
      <c r="C276" s="221"/>
      <c r="D276" s="221"/>
      <c r="E276" s="221"/>
      <c r="F276" s="230"/>
    </row>
    <row r="277" spans="1:6" ht="13.5" thickBot="1">
      <c r="A277" s="227"/>
      <c r="B277" s="227"/>
      <c r="C277" s="221"/>
      <c r="D277" s="221"/>
      <c r="E277" s="221"/>
      <c r="F277" s="230"/>
    </row>
    <row r="278" spans="1:6" ht="13.5" thickBot="1">
      <c r="A278" s="227"/>
      <c r="B278" s="227"/>
      <c r="C278" s="221"/>
      <c r="D278" s="221"/>
      <c r="E278" s="221"/>
      <c r="F278" s="230"/>
    </row>
    <row r="279" spans="1:6" ht="13.5" thickBot="1">
      <c r="A279" s="227"/>
      <c r="B279" s="227"/>
      <c r="C279" s="221"/>
      <c r="D279" s="221"/>
      <c r="E279" s="221"/>
      <c r="F279" s="230"/>
    </row>
    <row r="280" spans="1:6" ht="13.5" thickBot="1">
      <c r="A280" s="227"/>
      <c r="B280" s="227"/>
      <c r="C280" s="221"/>
      <c r="D280" s="221"/>
      <c r="E280" s="221"/>
      <c r="F280" s="230"/>
    </row>
    <row r="281" spans="1:6" ht="13.5" thickBot="1">
      <c r="A281" s="227"/>
      <c r="B281" s="227"/>
      <c r="C281" s="221"/>
      <c r="D281" s="221"/>
      <c r="E281" s="221"/>
      <c r="F281" s="230"/>
    </row>
    <row r="282" spans="1:6" ht="13.5" thickBot="1">
      <c r="A282" s="227"/>
      <c r="B282" s="227"/>
      <c r="C282" s="221"/>
      <c r="D282" s="221"/>
      <c r="E282" s="221"/>
      <c r="F282" s="230"/>
    </row>
    <row r="283" spans="1:6" ht="13.5" thickBot="1">
      <c r="A283" s="227"/>
      <c r="B283" s="227"/>
      <c r="C283" s="221"/>
      <c r="D283" s="221"/>
      <c r="E283" s="221"/>
      <c r="F283" s="230"/>
    </row>
    <row r="284" spans="1:6" ht="13.5" thickBot="1">
      <c r="A284" s="227"/>
      <c r="B284" s="227"/>
      <c r="C284" s="221"/>
      <c r="D284" s="221"/>
      <c r="E284" s="221"/>
      <c r="F284" s="230"/>
    </row>
    <row r="285" spans="1:6" ht="13.5" thickBot="1">
      <c r="A285" s="227"/>
      <c r="B285" s="227"/>
      <c r="C285" s="221"/>
      <c r="D285" s="221"/>
      <c r="E285" s="221"/>
      <c r="F285" s="230"/>
    </row>
    <row r="286" spans="1:6" ht="13.5" thickBot="1">
      <c r="A286" s="227"/>
      <c r="B286" s="227"/>
      <c r="C286" s="221"/>
      <c r="D286" s="221"/>
      <c r="E286" s="221"/>
      <c r="F286" s="230"/>
    </row>
    <row r="287" spans="1:6" ht="13.5" thickBot="1">
      <c r="A287" s="227"/>
      <c r="B287" s="227"/>
      <c r="C287" s="221"/>
      <c r="D287" s="221"/>
      <c r="E287" s="221"/>
      <c r="F287" s="230"/>
    </row>
    <row r="288" spans="1:6" ht="13.5" thickBot="1">
      <c r="A288" s="227"/>
      <c r="B288" s="227"/>
      <c r="C288" s="221"/>
      <c r="D288" s="221"/>
      <c r="E288" s="221"/>
      <c r="F288" s="230"/>
    </row>
    <row r="289" spans="1:6" ht="13.5" thickBot="1">
      <c r="A289" s="227"/>
      <c r="B289" s="227"/>
      <c r="C289" s="221"/>
      <c r="D289" s="221"/>
      <c r="E289" s="221"/>
      <c r="F289" s="230"/>
    </row>
    <row r="290" spans="1:6" ht="13.5" thickBot="1">
      <c r="A290" s="227"/>
      <c r="B290" s="227"/>
      <c r="C290" s="221"/>
      <c r="D290" s="221"/>
      <c r="E290" s="221"/>
      <c r="F290" s="230"/>
    </row>
    <row r="291" spans="1:6" ht="13.5" thickBot="1">
      <c r="A291" s="227"/>
      <c r="B291" s="227"/>
      <c r="C291" s="221"/>
      <c r="D291" s="221"/>
      <c r="E291" s="221"/>
      <c r="F291" s="230"/>
    </row>
    <row r="292" spans="1:6" ht="13.5" thickBot="1">
      <c r="A292" s="227"/>
      <c r="B292" s="227"/>
      <c r="C292" s="221"/>
      <c r="D292" s="221"/>
      <c r="E292" s="221"/>
      <c r="F292" s="230"/>
    </row>
    <row r="293" spans="1:6" ht="13.5" thickBot="1">
      <c r="A293" s="227"/>
      <c r="B293" s="227"/>
      <c r="C293" s="221"/>
      <c r="D293" s="221"/>
      <c r="E293" s="221"/>
      <c r="F293" s="230"/>
    </row>
    <row r="294" spans="1:6" ht="13.5" thickBot="1">
      <c r="A294" s="227"/>
      <c r="B294" s="227"/>
      <c r="C294" s="221"/>
      <c r="D294" s="221"/>
      <c r="E294" s="221"/>
      <c r="F294" s="230"/>
    </row>
    <row r="295" spans="1:6" ht="13.5" thickBot="1">
      <c r="A295" s="227"/>
      <c r="B295" s="227"/>
      <c r="C295" s="221"/>
      <c r="D295" s="221"/>
      <c r="E295" s="221"/>
      <c r="F295" s="230"/>
    </row>
    <row r="296" spans="1:6" ht="13.5" thickBot="1">
      <c r="A296" s="227"/>
      <c r="B296" s="227"/>
      <c r="C296" s="221"/>
      <c r="D296" s="221"/>
      <c r="E296" s="221"/>
      <c r="F296" s="230"/>
    </row>
    <row r="297" spans="1:6" ht="13.5" thickBot="1">
      <c r="A297" s="227"/>
      <c r="B297" s="227"/>
      <c r="C297" s="221"/>
      <c r="D297" s="221"/>
      <c r="E297" s="221"/>
      <c r="F297" s="230"/>
    </row>
    <row r="298" spans="1:6" ht="13.5" thickBot="1">
      <c r="A298" s="227"/>
      <c r="B298" s="227"/>
      <c r="C298" s="221"/>
      <c r="D298" s="221"/>
      <c r="E298" s="221"/>
      <c r="F298" s="230"/>
    </row>
    <row r="299" spans="1:6" ht="13.5" thickBot="1">
      <c r="A299" s="227"/>
      <c r="B299" s="227"/>
      <c r="C299" s="221"/>
      <c r="D299" s="221"/>
      <c r="E299" s="221"/>
      <c r="F299" s="230"/>
    </row>
    <row r="300" spans="1:6" ht="13.5" thickBot="1">
      <c r="A300" s="227"/>
      <c r="B300" s="227"/>
      <c r="C300" s="221"/>
      <c r="D300" s="221"/>
      <c r="E300" s="221"/>
      <c r="F300" s="230"/>
    </row>
    <row r="301" spans="1:6" ht="13.5" thickBot="1">
      <c r="A301" s="227"/>
      <c r="B301" s="227"/>
      <c r="C301" s="221"/>
      <c r="D301" s="221"/>
      <c r="E301" s="221"/>
      <c r="F301" s="230"/>
    </row>
    <row r="302" spans="1:6" ht="13.5" thickBot="1">
      <c r="A302" s="227"/>
      <c r="B302" s="227"/>
      <c r="C302" s="221"/>
      <c r="D302" s="221"/>
      <c r="E302" s="221"/>
      <c r="F302" s="230"/>
    </row>
    <row r="303" spans="1:6" ht="13.5" thickBot="1">
      <c r="A303" s="227"/>
      <c r="B303" s="227"/>
      <c r="C303" s="221"/>
      <c r="D303" s="221"/>
      <c r="E303" s="221"/>
      <c r="F303" s="230"/>
    </row>
    <row r="304" spans="1:6" ht="13.5" thickBot="1">
      <c r="A304" s="227"/>
      <c r="B304" s="227"/>
      <c r="C304" s="221"/>
      <c r="D304" s="221"/>
      <c r="E304" s="221"/>
      <c r="F304" s="230"/>
    </row>
    <row r="305" spans="1:6" ht="13.5" thickBot="1">
      <c r="A305" s="227"/>
      <c r="B305" s="227"/>
      <c r="C305" s="221"/>
      <c r="D305" s="221"/>
      <c r="E305" s="221"/>
      <c r="F305" s="230"/>
    </row>
    <row r="306" spans="1:6" ht="13.5" thickBot="1">
      <c r="A306" s="227"/>
      <c r="B306" s="227"/>
      <c r="C306" s="221"/>
      <c r="D306" s="221"/>
      <c r="E306" s="221"/>
      <c r="F306" s="230"/>
    </row>
    <row r="307" spans="1:6" ht="13.5" thickBot="1">
      <c r="A307" s="227"/>
      <c r="B307" s="227"/>
      <c r="C307" s="221"/>
      <c r="D307" s="221"/>
      <c r="E307" s="221"/>
      <c r="F307" s="230"/>
    </row>
    <row r="308" spans="1:6" ht="13.5" thickBot="1">
      <c r="A308" s="227"/>
      <c r="B308" s="227"/>
      <c r="C308" s="221"/>
      <c r="D308" s="221"/>
      <c r="E308" s="221"/>
      <c r="F308" s="230"/>
    </row>
    <row r="309" spans="1:6" ht="13.5" thickBot="1">
      <c r="A309" s="227"/>
      <c r="B309" s="227"/>
      <c r="C309" s="221"/>
      <c r="D309" s="221"/>
      <c r="E309" s="221"/>
      <c r="F309" s="230"/>
    </row>
    <row r="310" spans="1:6" ht="13.5" thickBot="1">
      <c r="A310" s="227"/>
      <c r="B310" s="227"/>
      <c r="C310" s="221"/>
      <c r="D310" s="221"/>
      <c r="E310" s="221"/>
      <c r="F310" s="230"/>
    </row>
    <row r="311" spans="1:6" ht="13.5" thickBot="1">
      <c r="A311" s="227"/>
      <c r="B311" s="227"/>
      <c r="C311" s="221"/>
      <c r="D311" s="221"/>
      <c r="E311" s="221"/>
      <c r="F311" s="230"/>
    </row>
    <row r="312" spans="1:6" ht="13.5" thickBot="1">
      <c r="A312" s="227"/>
      <c r="B312" s="227"/>
      <c r="C312" s="221"/>
      <c r="D312" s="221"/>
      <c r="E312" s="221"/>
      <c r="F312" s="230"/>
    </row>
    <row r="313" spans="1:6" ht="13.5" thickBot="1">
      <c r="A313" s="227"/>
      <c r="B313" s="227"/>
      <c r="C313" s="221"/>
      <c r="D313" s="221"/>
      <c r="E313" s="221"/>
      <c r="F313" s="230"/>
    </row>
    <row r="314" spans="1:6" ht="13.5" thickBot="1">
      <c r="A314" s="227"/>
      <c r="B314" s="227"/>
      <c r="C314" s="221"/>
      <c r="D314" s="221"/>
      <c r="E314" s="221"/>
      <c r="F314" s="230"/>
    </row>
    <row r="315" spans="1:6" ht="13.5" thickBot="1">
      <c r="A315" s="227"/>
      <c r="B315" s="227"/>
      <c r="C315" s="221"/>
      <c r="D315" s="221"/>
      <c r="E315" s="221"/>
      <c r="F315" s="230"/>
    </row>
    <row r="316" spans="1:6" ht="13.5" thickBot="1">
      <c r="A316" s="227"/>
      <c r="B316" s="227"/>
      <c r="C316" s="221"/>
      <c r="D316" s="221"/>
      <c r="E316" s="221"/>
      <c r="F316" s="230"/>
    </row>
    <row r="317" spans="1:6" ht="13.5" thickBot="1">
      <c r="A317" s="227"/>
      <c r="B317" s="227"/>
      <c r="C317" s="221"/>
      <c r="D317" s="221"/>
      <c r="E317" s="221"/>
      <c r="F317" s="230"/>
    </row>
    <row r="318" spans="1:6" ht="13.5" thickBot="1">
      <c r="A318" s="227"/>
      <c r="B318" s="227"/>
      <c r="C318" s="221"/>
      <c r="D318" s="221"/>
      <c r="E318" s="221"/>
      <c r="F318" s="230"/>
    </row>
    <row r="319" spans="1:6" ht="13.5" thickBot="1">
      <c r="A319" s="227"/>
      <c r="B319" s="227"/>
      <c r="C319" s="221"/>
      <c r="D319" s="221"/>
      <c r="E319" s="221"/>
      <c r="F319" s="230"/>
    </row>
    <row r="320" spans="1:6" ht="13.5" thickBot="1">
      <c r="A320" s="227"/>
      <c r="B320" s="227"/>
      <c r="C320" s="221"/>
      <c r="D320" s="221"/>
      <c r="E320" s="221"/>
      <c r="F320" s="230"/>
    </row>
    <row r="321" spans="1:6" ht="13.5" thickBot="1">
      <c r="A321" s="227"/>
      <c r="B321" s="227"/>
      <c r="C321" s="221"/>
      <c r="D321" s="221"/>
      <c r="E321" s="221"/>
      <c r="F321" s="230"/>
    </row>
    <row r="322" spans="1:6" ht="13.5" thickBot="1">
      <c r="A322" s="227"/>
      <c r="B322" s="227"/>
      <c r="C322" s="221"/>
      <c r="D322" s="221"/>
      <c r="E322" s="221"/>
      <c r="F322" s="230"/>
    </row>
    <row r="323" spans="1:6" ht="13.5" thickBot="1">
      <c r="A323" s="227"/>
      <c r="B323" s="227"/>
      <c r="C323" s="221"/>
      <c r="D323" s="221"/>
      <c r="E323" s="221"/>
      <c r="F323" s="230"/>
    </row>
    <row r="324" spans="1:6" ht="13.5" thickBot="1">
      <c r="A324" s="227"/>
      <c r="B324" s="227"/>
      <c r="C324" s="221"/>
      <c r="D324" s="221"/>
      <c r="E324" s="221"/>
      <c r="F324" s="230"/>
    </row>
    <row r="325" spans="1:6" ht="13.5" thickBot="1">
      <c r="A325" s="227"/>
      <c r="B325" s="227"/>
      <c r="C325" s="221"/>
      <c r="D325" s="221"/>
      <c r="E325" s="221"/>
      <c r="F325" s="230"/>
    </row>
    <row r="326" spans="1:6" ht="13.5" thickBot="1">
      <c r="A326" s="227"/>
      <c r="B326" s="227"/>
      <c r="C326" s="221"/>
      <c r="D326" s="221"/>
      <c r="E326" s="221"/>
      <c r="F326" s="230"/>
    </row>
    <row r="327" spans="1:6" ht="13.5" thickBot="1">
      <c r="A327" s="227"/>
      <c r="B327" s="227"/>
      <c r="C327" s="221"/>
      <c r="D327" s="221"/>
      <c r="E327" s="221"/>
      <c r="F327" s="230"/>
    </row>
    <row r="328" spans="1:6" ht="13.5" thickBot="1">
      <c r="A328" s="227"/>
      <c r="B328" s="227"/>
      <c r="C328" s="221"/>
      <c r="D328" s="221"/>
      <c r="E328" s="221"/>
      <c r="F328" s="230"/>
    </row>
    <row r="329" spans="1:6" ht="13.5" thickBot="1">
      <c r="A329" s="227"/>
      <c r="B329" s="227"/>
      <c r="C329" s="221"/>
      <c r="D329" s="221"/>
      <c r="E329" s="221"/>
      <c r="F329" s="230"/>
    </row>
    <row r="330" spans="1:6" ht="13.5" thickBot="1">
      <c r="A330" s="227"/>
      <c r="B330" s="227"/>
      <c r="C330" s="221"/>
      <c r="D330" s="221"/>
      <c r="E330" s="221"/>
      <c r="F330" s="230"/>
    </row>
    <row r="331" spans="1:6" ht="13.5" thickBot="1">
      <c r="A331" s="227"/>
      <c r="B331" s="227"/>
      <c r="C331" s="221"/>
      <c r="D331" s="221"/>
      <c r="E331" s="221"/>
      <c r="F331" s="230"/>
    </row>
    <row r="332" spans="1:6" ht="13.5" thickBot="1">
      <c r="A332" s="227"/>
      <c r="B332" s="227"/>
      <c r="C332" s="221"/>
      <c r="D332" s="221"/>
      <c r="E332" s="221"/>
      <c r="F332" s="230"/>
    </row>
    <row r="333" spans="1:6" ht="13.5" thickBot="1">
      <c r="A333" s="227"/>
      <c r="B333" s="227"/>
      <c r="C333" s="221"/>
      <c r="D333" s="221"/>
      <c r="E333" s="221"/>
      <c r="F333" s="230"/>
    </row>
    <row r="334" spans="1:6" ht="13.5" thickBot="1">
      <c r="A334" s="227"/>
      <c r="B334" s="227"/>
      <c r="C334" s="221"/>
      <c r="D334" s="221"/>
      <c r="E334" s="221"/>
      <c r="F334" s="230"/>
    </row>
    <row r="335" spans="1:6" ht="13.5" thickBot="1">
      <c r="A335" s="227"/>
      <c r="B335" s="227"/>
      <c r="C335" s="221"/>
      <c r="D335" s="221"/>
      <c r="E335" s="221"/>
      <c r="F335" s="230"/>
    </row>
    <row r="336" spans="1:6" ht="13.5" thickBot="1">
      <c r="A336" s="227"/>
      <c r="B336" s="227"/>
      <c r="C336" s="221"/>
      <c r="D336" s="221"/>
      <c r="E336" s="221"/>
      <c r="F336" s="230"/>
    </row>
    <row r="337" spans="1:6" ht="13.5" thickBot="1">
      <c r="A337" s="227"/>
      <c r="B337" s="227"/>
      <c r="C337" s="221"/>
      <c r="D337" s="221"/>
      <c r="E337" s="221"/>
      <c r="F337" s="230"/>
    </row>
    <row r="338" spans="1:6" ht="13.5" thickBot="1">
      <c r="A338" s="227"/>
      <c r="B338" s="227"/>
      <c r="C338" s="221"/>
      <c r="D338" s="221"/>
      <c r="E338" s="221"/>
      <c r="F338" s="230"/>
    </row>
    <row r="339" spans="1:6" ht="13.5" thickBot="1">
      <c r="A339" s="227"/>
      <c r="B339" s="227"/>
      <c r="C339" s="221"/>
      <c r="D339" s="221"/>
      <c r="E339" s="221"/>
      <c r="F339" s="230"/>
    </row>
    <row r="340" spans="1:6" ht="13.5" thickBot="1">
      <c r="A340" s="227"/>
      <c r="B340" s="227"/>
      <c r="C340" s="221"/>
      <c r="D340" s="221"/>
      <c r="E340" s="221"/>
      <c r="F340" s="230"/>
    </row>
    <row r="341" spans="1:6" ht="13.5" thickBot="1">
      <c r="A341" s="227"/>
      <c r="B341" s="227"/>
      <c r="C341" s="221"/>
      <c r="D341" s="221"/>
      <c r="E341" s="221"/>
      <c r="F341" s="230"/>
    </row>
    <row r="342" spans="1:6" ht="13.5" thickBot="1">
      <c r="A342" s="227"/>
      <c r="B342" s="227"/>
      <c r="C342" s="221"/>
      <c r="D342" s="221"/>
      <c r="E342" s="221"/>
      <c r="F342" s="230"/>
    </row>
    <row r="343" spans="1:6" ht="13.5" thickBot="1">
      <c r="A343" s="227"/>
      <c r="B343" s="227"/>
      <c r="C343" s="221"/>
      <c r="D343" s="221"/>
      <c r="E343" s="221"/>
      <c r="F343" s="230"/>
    </row>
    <row r="344" spans="1:6" ht="13.5" thickBot="1">
      <c r="A344" s="227"/>
      <c r="B344" s="227"/>
      <c r="C344" s="221"/>
      <c r="D344" s="221"/>
      <c r="E344" s="221"/>
      <c r="F344" s="230"/>
    </row>
    <row r="345" spans="1:6" ht="13.5" thickBot="1">
      <c r="A345" s="227"/>
      <c r="B345" s="227"/>
      <c r="C345" s="221"/>
      <c r="D345" s="221"/>
      <c r="E345" s="221"/>
      <c r="F345" s="230"/>
    </row>
    <row r="346" spans="1:6" ht="13.5" thickBot="1">
      <c r="A346" s="227"/>
      <c r="B346" s="227"/>
      <c r="C346" s="221"/>
      <c r="D346" s="221"/>
      <c r="E346" s="221"/>
      <c r="F346" s="230"/>
    </row>
    <row r="347" spans="1:6" ht="13.5" thickBot="1">
      <c r="A347" s="227"/>
      <c r="B347" s="227"/>
      <c r="C347" s="221"/>
      <c r="D347" s="221"/>
      <c r="E347" s="221"/>
      <c r="F347" s="230"/>
    </row>
    <row r="348" spans="1:6" ht="13.5" thickBot="1">
      <c r="A348" s="227"/>
      <c r="B348" s="227"/>
      <c r="C348" s="221"/>
      <c r="D348" s="221"/>
      <c r="E348" s="221"/>
      <c r="F348" s="230"/>
    </row>
    <row r="349" spans="1:6" ht="13.5" thickBot="1">
      <c r="A349" s="227"/>
      <c r="B349" s="227"/>
      <c r="C349" s="221"/>
      <c r="D349" s="221"/>
      <c r="E349" s="221"/>
      <c r="F349" s="230"/>
    </row>
    <row r="350" spans="1:6" ht="13.5" thickBot="1">
      <c r="A350" s="227"/>
      <c r="B350" s="227"/>
      <c r="C350" s="221"/>
      <c r="D350" s="221"/>
      <c r="E350" s="221"/>
      <c r="F350" s="230"/>
    </row>
    <row r="351" spans="1:6" ht="13.5" thickBot="1">
      <c r="A351" s="227"/>
      <c r="B351" s="227"/>
      <c r="C351" s="221"/>
      <c r="D351" s="221"/>
      <c r="E351" s="221"/>
      <c r="F351" s="230"/>
    </row>
    <row r="352" spans="1:6" ht="13.5" thickBot="1">
      <c r="A352" s="227"/>
      <c r="B352" s="227"/>
      <c r="C352" s="221"/>
      <c r="D352" s="221"/>
      <c r="E352" s="221"/>
      <c r="F352" s="230"/>
    </row>
    <row r="353" spans="1:6" ht="13.5" thickBot="1">
      <c r="A353" s="227"/>
      <c r="B353" s="227"/>
      <c r="C353" s="221"/>
      <c r="D353" s="221"/>
      <c r="E353" s="221"/>
      <c r="F353" s="230"/>
    </row>
    <row r="354" spans="1:6" ht="13.5" thickBot="1">
      <c r="A354" s="227"/>
      <c r="B354" s="227"/>
      <c r="C354" s="221"/>
      <c r="D354" s="221"/>
      <c r="E354" s="221"/>
      <c r="F354" s="230"/>
    </row>
    <row r="355" spans="1:6" ht="13.5" thickBot="1">
      <c r="A355" s="227"/>
      <c r="B355" s="227"/>
      <c r="C355" s="221"/>
      <c r="D355" s="221"/>
      <c r="E355" s="221"/>
      <c r="F355" s="230"/>
    </row>
    <row r="356" spans="1:6" ht="13.5" thickBot="1">
      <c r="A356" s="227"/>
      <c r="B356" s="227"/>
      <c r="C356" s="221"/>
      <c r="D356" s="221"/>
      <c r="E356" s="221"/>
      <c r="F356" s="230"/>
    </row>
    <row r="357" spans="1:6" ht="13.5" thickBot="1">
      <c r="A357" s="227"/>
      <c r="B357" s="227"/>
      <c r="C357" s="221"/>
      <c r="D357" s="221"/>
      <c r="E357" s="221"/>
      <c r="F357" s="230"/>
    </row>
    <row r="358" spans="1:6" ht="13.5" thickBot="1">
      <c r="A358" s="227"/>
      <c r="B358" s="227"/>
      <c r="C358" s="221"/>
      <c r="D358" s="221"/>
      <c r="E358" s="221"/>
      <c r="F358" s="230"/>
    </row>
    <row r="359" spans="1:6" ht="13.5" thickBot="1">
      <c r="A359" s="227"/>
      <c r="B359" s="227"/>
      <c r="C359" s="221"/>
      <c r="D359" s="221"/>
      <c r="E359" s="221"/>
      <c r="F359" s="230"/>
    </row>
    <row r="360" spans="1:6" ht="13.5" thickBot="1">
      <c r="A360" s="227"/>
      <c r="B360" s="227"/>
      <c r="C360" s="221"/>
      <c r="D360" s="221"/>
      <c r="E360" s="221"/>
      <c r="F360" s="230"/>
    </row>
    <row r="361" spans="1:6" ht="13.5" thickBot="1">
      <c r="A361" s="227"/>
      <c r="B361" s="227"/>
      <c r="C361" s="221"/>
      <c r="D361" s="221"/>
      <c r="E361" s="221"/>
      <c r="F361" s="230"/>
    </row>
    <row r="362" spans="1:6" ht="13.5" thickBot="1">
      <c r="A362" s="227"/>
      <c r="B362" s="227"/>
      <c r="C362" s="221"/>
      <c r="D362" s="221"/>
      <c r="E362" s="221"/>
      <c r="F362" s="230"/>
    </row>
    <row r="363" spans="1:6" ht="13.5" thickBot="1">
      <c r="A363" s="227"/>
      <c r="B363" s="227"/>
      <c r="C363" s="221"/>
      <c r="D363" s="221"/>
      <c r="E363" s="221"/>
      <c r="F363" s="230"/>
    </row>
    <row r="364" spans="1:6" ht="13.5" thickBot="1">
      <c r="A364" s="227"/>
      <c r="B364" s="227"/>
      <c r="C364" s="221"/>
      <c r="D364" s="221"/>
      <c r="E364" s="221"/>
      <c r="F364" s="230"/>
    </row>
    <row r="365" spans="1:6" ht="13.5" thickBot="1">
      <c r="A365" s="227"/>
      <c r="B365" s="227"/>
      <c r="C365" s="221"/>
      <c r="D365" s="221"/>
      <c r="E365" s="221"/>
      <c r="F365" s="230"/>
    </row>
    <row r="366" spans="1:6" ht="13.5" thickBot="1">
      <c r="A366" s="227"/>
      <c r="B366" s="227"/>
      <c r="C366" s="221"/>
      <c r="D366" s="221"/>
      <c r="E366" s="221"/>
      <c r="F366" s="230"/>
    </row>
    <row r="367" spans="1:6" ht="13.5" thickBot="1">
      <c r="A367" s="227"/>
      <c r="B367" s="227"/>
      <c r="C367" s="221"/>
      <c r="D367" s="221"/>
      <c r="E367" s="221"/>
      <c r="F367" s="230"/>
    </row>
    <row r="368" spans="1:6" ht="13.5" thickBot="1">
      <c r="A368" s="227"/>
      <c r="B368" s="227"/>
      <c r="C368" s="221"/>
      <c r="D368" s="221"/>
      <c r="E368" s="221"/>
      <c r="F368" s="230"/>
    </row>
    <row r="369" spans="1:6" ht="13.5" thickBot="1">
      <c r="A369" s="227"/>
      <c r="B369" s="227"/>
      <c r="C369" s="221"/>
      <c r="D369" s="221"/>
      <c r="E369" s="221"/>
      <c r="F369" s="230"/>
    </row>
    <row r="370" spans="1:6" ht="13.5" thickBot="1">
      <c r="A370" s="227"/>
      <c r="B370" s="227"/>
      <c r="C370" s="221"/>
      <c r="D370" s="221"/>
      <c r="E370" s="221"/>
      <c r="F370" s="230"/>
    </row>
    <row r="371" spans="1:6" ht="13.5" thickBot="1">
      <c r="A371" s="227"/>
      <c r="B371" s="227"/>
      <c r="C371" s="221"/>
      <c r="D371" s="221"/>
      <c r="E371" s="221"/>
      <c r="F371" s="230"/>
    </row>
    <row r="372" spans="1:6" ht="13.5" thickBot="1">
      <c r="A372" s="227"/>
      <c r="B372" s="227"/>
      <c r="C372" s="221"/>
      <c r="D372" s="221"/>
      <c r="E372" s="221"/>
      <c r="F372" s="230"/>
    </row>
    <row r="373" spans="1:6" ht="13.5" thickBot="1">
      <c r="A373" s="227"/>
      <c r="B373" s="227"/>
      <c r="C373" s="221"/>
      <c r="D373" s="221"/>
      <c r="E373" s="221"/>
      <c r="F373" s="230"/>
    </row>
    <row r="374" spans="1:6" ht="13.5" thickBot="1">
      <c r="A374" s="227"/>
      <c r="B374" s="227"/>
      <c r="C374" s="221"/>
      <c r="D374" s="221"/>
      <c r="E374" s="221"/>
      <c r="F374" s="230"/>
    </row>
    <row r="375" spans="1:6" ht="13.5" thickBot="1">
      <c r="A375" s="227"/>
      <c r="B375" s="227"/>
      <c r="C375" s="221"/>
      <c r="D375" s="221"/>
      <c r="E375" s="221"/>
      <c r="F375" s="230"/>
    </row>
    <row r="376" spans="1:6" ht="13.5" thickBot="1">
      <c r="A376" s="227"/>
      <c r="B376" s="227"/>
      <c r="C376" s="221"/>
      <c r="D376" s="221"/>
      <c r="E376" s="221"/>
      <c r="F376" s="230"/>
    </row>
    <row r="377" spans="1:6" ht="13.5" thickBot="1">
      <c r="A377" s="227"/>
      <c r="B377" s="227"/>
      <c r="C377" s="221"/>
      <c r="D377" s="221"/>
      <c r="E377" s="221"/>
      <c r="F377" s="230"/>
    </row>
    <row r="378" spans="1:6" ht="13.5" thickBot="1">
      <c r="A378" s="227"/>
      <c r="B378" s="227"/>
      <c r="C378" s="221"/>
      <c r="D378" s="221"/>
      <c r="E378" s="221"/>
      <c r="F378" s="230"/>
    </row>
    <row r="379" spans="1:6" ht="13.5" thickBot="1">
      <c r="A379" s="227"/>
      <c r="B379" s="227"/>
      <c r="C379" s="221"/>
      <c r="D379" s="221"/>
      <c r="E379" s="221"/>
      <c r="F379" s="230"/>
    </row>
    <row r="380" spans="1:6" ht="13.5" thickBot="1">
      <c r="A380" s="227"/>
      <c r="B380" s="227"/>
      <c r="C380" s="221"/>
      <c r="D380" s="221"/>
      <c r="E380" s="221"/>
      <c r="F380" s="230"/>
    </row>
    <row r="381" spans="1:6" ht="13.5" thickBot="1">
      <c r="A381" s="227"/>
      <c r="B381" s="227"/>
      <c r="C381" s="221"/>
      <c r="D381" s="221"/>
      <c r="E381" s="221"/>
      <c r="F381" s="230"/>
    </row>
    <row r="382" spans="1:6" ht="13.5" thickBot="1">
      <c r="A382" s="227"/>
      <c r="B382" s="227"/>
      <c r="C382" s="221"/>
      <c r="D382" s="221"/>
      <c r="E382" s="221"/>
      <c r="F382" s="230"/>
    </row>
    <row r="383" spans="1:6" ht="13.5" thickBot="1">
      <c r="A383" s="227"/>
      <c r="B383" s="227"/>
      <c r="C383" s="221"/>
      <c r="D383" s="221"/>
      <c r="E383" s="221"/>
      <c r="F383" s="230"/>
    </row>
    <row r="384" spans="1:6" ht="13.5" thickBot="1">
      <c r="A384" s="227"/>
      <c r="B384" s="227"/>
      <c r="C384" s="221"/>
      <c r="D384" s="221"/>
      <c r="E384" s="221"/>
      <c r="F384" s="230"/>
    </row>
    <row r="385" spans="1:6" ht="13.5" thickBot="1">
      <c r="A385" s="227"/>
      <c r="B385" s="227"/>
      <c r="C385" s="221"/>
      <c r="D385" s="221"/>
      <c r="E385" s="221"/>
      <c r="F385" s="230"/>
    </row>
    <row r="386" spans="1:6" ht="13.5" thickBot="1">
      <c r="A386" s="227"/>
      <c r="B386" s="227"/>
      <c r="C386" s="221"/>
      <c r="D386" s="221"/>
      <c r="E386" s="221"/>
      <c r="F386" s="230"/>
    </row>
    <row r="387" spans="1:6" ht="13.5" thickBot="1">
      <c r="A387" s="227"/>
      <c r="B387" s="227"/>
      <c r="C387" s="221"/>
      <c r="D387" s="221"/>
      <c r="E387" s="221"/>
      <c r="F387" s="230"/>
    </row>
    <row r="388" spans="1:6" ht="13.5" thickBot="1">
      <c r="A388" s="227"/>
      <c r="B388" s="227"/>
      <c r="C388" s="221"/>
      <c r="D388" s="221"/>
      <c r="E388" s="221"/>
      <c r="F388" s="230"/>
    </row>
    <row r="389" spans="1:6" ht="13.5" thickBot="1">
      <c r="A389" s="227"/>
      <c r="B389" s="227"/>
      <c r="C389" s="221"/>
      <c r="D389" s="221"/>
      <c r="E389" s="221"/>
      <c r="F389" s="230"/>
    </row>
    <row r="390" spans="1:6" ht="13.5" thickBot="1">
      <c r="A390" s="227"/>
      <c r="B390" s="227"/>
      <c r="C390" s="221"/>
      <c r="D390" s="221"/>
      <c r="E390" s="221"/>
      <c r="F390" s="230"/>
    </row>
    <row r="391" spans="1:6" ht="13.5" thickBot="1">
      <c r="A391" s="227"/>
      <c r="B391" s="227"/>
      <c r="C391" s="221"/>
      <c r="D391" s="221"/>
      <c r="E391" s="221"/>
      <c r="F391" s="230"/>
    </row>
    <row r="392" spans="1:6" ht="13.5" thickBot="1">
      <c r="A392" s="227"/>
      <c r="B392" s="227"/>
      <c r="C392" s="221"/>
      <c r="D392" s="221"/>
      <c r="E392" s="221"/>
      <c r="F392" s="230"/>
    </row>
    <row r="393" spans="1:6" ht="13.5" thickBot="1">
      <c r="A393" s="227"/>
      <c r="B393" s="227"/>
      <c r="C393" s="221"/>
      <c r="D393" s="221"/>
      <c r="E393" s="221"/>
      <c r="F393" s="230"/>
    </row>
    <row r="394" spans="1:6" ht="13.5" thickBot="1">
      <c r="A394" s="227"/>
      <c r="B394" s="227"/>
      <c r="C394" s="221"/>
      <c r="D394" s="221"/>
      <c r="E394" s="221"/>
      <c r="F394" s="230"/>
    </row>
    <row r="395" spans="1:6" ht="13.5" thickBot="1">
      <c r="A395" s="227"/>
      <c r="B395" s="227"/>
      <c r="C395" s="221"/>
      <c r="D395" s="221"/>
      <c r="E395" s="221"/>
      <c r="F395" s="230"/>
    </row>
    <row r="396" spans="1:6" ht="13.5" thickBot="1">
      <c r="A396" s="227"/>
      <c r="B396" s="227"/>
      <c r="C396" s="221"/>
      <c r="D396" s="221"/>
      <c r="E396" s="221"/>
      <c r="F396" s="230"/>
    </row>
    <row r="397" spans="1:6" ht="13.5" thickBot="1">
      <c r="A397" s="227"/>
      <c r="B397" s="227"/>
      <c r="C397" s="221"/>
      <c r="D397" s="221"/>
      <c r="E397" s="221"/>
      <c r="F397" s="230"/>
    </row>
    <row r="398" spans="1:6" ht="13.5" thickBot="1">
      <c r="A398" s="227"/>
      <c r="B398" s="227"/>
      <c r="C398" s="221"/>
      <c r="D398" s="221"/>
      <c r="E398" s="221"/>
      <c r="F398" s="230"/>
    </row>
    <row r="399" spans="1:6" ht="13.5" thickBot="1">
      <c r="A399" s="227"/>
      <c r="B399" s="227"/>
      <c r="C399" s="221"/>
      <c r="D399" s="221"/>
      <c r="E399" s="221"/>
      <c r="F399" s="230"/>
    </row>
    <row r="400" spans="1:6" ht="13.5" thickBot="1">
      <c r="A400" s="227"/>
      <c r="B400" s="227"/>
      <c r="C400" s="221"/>
      <c r="D400" s="221"/>
      <c r="E400" s="221"/>
      <c r="F400" s="230"/>
    </row>
    <row r="401" spans="1:6" ht="13.5" thickBot="1">
      <c r="A401" s="227"/>
      <c r="B401" s="227"/>
      <c r="C401" s="221"/>
      <c r="D401" s="221"/>
      <c r="E401" s="221"/>
      <c r="F401" s="230"/>
    </row>
    <row r="402" spans="1:6" ht="13.5" thickBot="1">
      <c r="A402" s="227"/>
      <c r="B402" s="227"/>
      <c r="C402" s="221"/>
      <c r="D402" s="221"/>
      <c r="E402" s="221"/>
      <c r="F402" s="230"/>
    </row>
    <row r="403" spans="1:6" ht="13.5" thickBot="1">
      <c r="A403" s="227"/>
      <c r="B403" s="227"/>
      <c r="C403" s="221"/>
      <c r="D403" s="221"/>
      <c r="E403" s="221"/>
      <c r="F403" s="230"/>
    </row>
    <row r="404" spans="1:6" ht="13.5" thickBot="1">
      <c r="A404" s="227"/>
      <c r="B404" s="227"/>
      <c r="C404" s="221"/>
      <c r="D404" s="221"/>
      <c r="E404" s="221"/>
      <c r="F404" s="230"/>
    </row>
    <row r="405" spans="1:6" ht="13.5" thickBot="1">
      <c r="A405" s="227"/>
      <c r="B405" s="227"/>
      <c r="C405" s="221"/>
      <c r="D405" s="221"/>
      <c r="E405" s="221"/>
      <c r="F405" s="230"/>
    </row>
    <row r="406" spans="1:6" ht="13.5" thickBot="1">
      <c r="A406" s="227"/>
      <c r="B406" s="227"/>
      <c r="C406" s="221"/>
      <c r="D406" s="221"/>
      <c r="E406" s="221"/>
      <c r="F406" s="230"/>
    </row>
    <row r="407" spans="1:6" ht="13.5" thickBot="1">
      <c r="A407" s="227"/>
      <c r="B407" s="227"/>
      <c r="C407" s="221"/>
      <c r="D407" s="221"/>
      <c r="E407" s="221"/>
      <c r="F407" s="230"/>
    </row>
    <row r="408" spans="1:6" ht="13.5" thickBot="1">
      <c r="A408" s="227"/>
      <c r="B408" s="227"/>
      <c r="C408" s="221"/>
      <c r="D408" s="221"/>
      <c r="E408" s="221"/>
      <c r="F408" s="230"/>
    </row>
    <row r="409" spans="1:6" ht="13.5" thickBot="1">
      <c r="A409" s="227"/>
      <c r="B409" s="227"/>
      <c r="C409" s="221"/>
      <c r="D409" s="221"/>
      <c r="E409" s="221"/>
      <c r="F409" s="230"/>
    </row>
    <row r="410" spans="1:6" ht="13.5" thickBot="1">
      <c r="A410" s="227"/>
      <c r="B410" s="227"/>
      <c r="C410" s="221"/>
      <c r="D410" s="221"/>
      <c r="E410" s="221"/>
      <c r="F410" s="230"/>
    </row>
    <row r="411" spans="1:6" ht="13.5" thickBot="1">
      <c r="A411" s="227"/>
      <c r="B411" s="227"/>
      <c r="C411" s="221"/>
      <c r="D411" s="221"/>
      <c r="E411" s="221"/>
      <c r="F411" s="230"/>
    </row>
    <row r="412" spans="1:6" ht="13.5" thickBot="1">
      <c r="A412" s="227"/>
      <c r="B412" s="227"/>
      <c r="C412" s="221"/>
      <c r="D412" s="221"/>
      <c r="E412" s="221"/>
      <c r="F412" s="230"/>
    </row>
    <row r="413" spans="1:6" ht="13.5" thickBot="1">
      <c r="A413" s="227"/>
      <c r="B413" s="227"/>
      <c r="C413" s="221"/>
      <c r="D413" s="221"/>
      <c r="E413" s="221"/>
      <c r="F413" s="230"/>
    </row>
    <row r="414" spans="1:6" ht="13.5" thickBot="1">
      <c r="A414" s="227"/>
      <c r="B414" s="227"/>
      <c r="C414" s="221"/>
      <c r="D414" s="221"/>
      <c r="E414" s="221"/>
      <c r="F414" s="230"/>
    </row>
    <row r="415" spans="1:6" ht="13.5" thickBot="1">
      <c r="A415" s="227"/>
      <c r="B415" s="227"/>
      <c r="C415" s="221"/>
      <c r="D415" s="221"/>
      <c r="E415" s="221"/>
      <c r="F415" s="230"/>
    </row>
    <row r="416" spans="1:6" ht="13.5" thickBot="1">
      <c r="A416" s="227"/>
      <c r="B416" s="227"/>
      <c r="C416" s="221"/>
      <c r="D416" s="221"/>
      <c r="E416" s="221"/>
      <c r="F416" s="230"/>
    </row>
    <row r="417" spans="1:6" ht="13.5" thickBot="1">
      <c r="A417" s="227"/>
      <c r="B417" s="227"/>
      <c r="C417" s="221"/>
      <c r="D417" s="221"/>
      <c r="E417" s="221"/>
      <c r="F417" s="230"/>
    </row>
    <row r="418" spans="1:6" ht="13.5" thickBot="1">
      <c r="A418" s="227"/>
      <c r="B418" s="227"/>
      <c r="C418" s="221"/>
      <c r="D418" s="221"/>
      <c r="E418" s="221"/>
      <c r="F418" s="230"/>
    </row>
    <row r="419" spans="1:6" ht="13.5" thickBot="1">
      <c r="A419" s="227"/>
      <c r="B419" s="227"/>
      <c r="C419" s="221"/>
      <c r="D419" s="221"/>
      <c r="E419" s="221"/>
      <c r="F419" s="230"/>
    </row>
    <row r="420" spans="1:6" ht="13.5" thickBot="1">
      <c r="A420" s="227"/>
      <c r="B420" s="227"/>
      <c r="C420" s="221"/>
      <c r="D420" s="221"/>
      <c r="E420" s="221"/>
      <c r="F420" s="230"/>
    </row>
    <row r="421" spans="1:6" ht="13.5" thickBot="1">
      <c r="A421" s="227"/>
      <c r="B421" s="227"/>
      <c r="C421" s="221"/>
      <c r="D421" s="221"/>
      <c r="E421" s="221"/>
      <c r="F421" s="230"/>
    </row>
    <row r="422" spans="1:6" ht="13.5" thickBot="1">
      <c r="A422" s="227"/>
      <c r="B422" s="227"/>
      <c r="C422" s="221"/>
      <c r="D422" s="221"/>
      <c r="E422" s="221"/>
      <c r="F422" s="230"/>
    </row>
    <row r="423" spans="1:6" ht="13.5" thickBot="1">
      <c r="A423" s="227"/>
      <c r="B423" s="227"/>
      <c r="C423" s="221"/>
      <c r="D423" s="221"/>
      <c r="E423" s="221"/>
      <c r="F423" s="230"/>
    </row>
    <row r="424" spans="1:6" ht="13.5" thickBot="1">
      <c r="A424" s="227"/>
      <c r="B424" s="227"/>
      <c r="C424" s="221"/>
      <c r="D424" s="221"/>
      <c r="E424" s="221"/>
      <c r="F424" s="230"/>
    </row>
    <row r="425" spans="1:6" ht="13.5" thickBot="1">
      <c r="A425" s="227"/>
      <c r="B425" s="227"/>
      <c r="C425" s="221"/>
      <c r="D425" s="221"/>
      <c r="E425" s="221"/>
      <c r="F425" s="230"/>
    </row>
    <row r="426" spans="1:6" ht="13.5" thickBot="1">
      <c r="A426" s="227"/>
      <c r="B426" s="227"/>
      <c r="C426" s="221"/>
      <c r="D426" s="221"/>
      <c r="E426" s="221"/>
      <c r="F426" s="230"/>
    </row>
    <row r="427" spans="1:6" ht="13.5" thickBot="1">
      <c r="A427" s="227"/>
      <c r="B427" s="227"/>
      <c r="C427" s="221"/>
      <c r="D427" s="221"/>
      <c r="E427" s="221"/>
      <c r="F427" s="230"/>
    </row>
    <row r="428" spans="1:6" ht="13.5" thickBot="1">
      <c r="A428" s="227"/>
      <c r="B428" s="227"/>
      <c r="C428" s="221"/>
      <c r="D428" s="221"/>
      <c r="E428" s="221"/>
      <c r="F428" s="230"/>
    </row>
    <row r="429" spans="1:6" ht="13.5" thickBot="1">
      <c r="A429" s="227"/>
      <c r="B429" s="227"/>
      <c r="C429" s="221"/>
      <c r="D429" s="221"/>
      <c r="E429" s="221"/>
      <c r="F429" s="230"/>
    </row>
    <row r="430" spans="1:6" ht="13.5" thickBot="1">
      <c r="A430" s="227"/>
      <c r="B430" s="227"/>
      <c r="C430" s="221"/>
      <c r="D430" s="221"/>
      <c r="E430" s="221"/>
      <c r="F430" s="230"/>
    </row>
    <row r="431" spans="1:6" ht="13.5" thickBot="1">
      <c r="A431" s="227"/>
      <c r="B431" s="227"/>
      <c r="C431" s="221"/>
      <c r="D431" s="221"/>
      <c r="E431" s="221"/>
      <c r="F431" s="230"/>
    </row>
    <row r="432" spans="1:6" ht="13.5" thickBot="1">
      <c r="A432" s="227"/>
      <c r="B432" s="227"/>
      <c r="C432" s="221"/>
      <c r="D432" s="221"/>
      <c r="E432" s="221"/>
      <c r="F432" s="230"/>
    </row>
    <row r="433" spans="1:6" ht="13.5" thickBot="1">
      <c r="A433" s="227"/>
      <c r="B433" s="227"/>
      <c r="C433" s="221"/>
      <c r="D433" s="221"/>
      <c r="E433" s="221"/>
      <c r="F433" s="230"/>
    </row>
    <row r="434" spans="1:6" ht="13.5" thickBot="1">
      <c r="A434" s="227"/>
      <c r="B434" s="227"/>
      <c r="C434" s="221"/>
      <c r="D434" s="221"/>
      <c r="E434" s="221"/>
      <c r="F434" s="230"/>
    </row>
    <row r="435" spans="1:6" ht="13.5" thickBot="1">
      <c r="A435" s="227"/>
      <c r="B435" s="227"/>
      <c r="C435" s="221"/>
      <c r="D435" s="221"/>
      <c r="E435" s="221"/>
      <c r="F435" s="230"/>
    </row>
    <row r="436" spans="1:6" ht="13.5" thickBot="1">
      <c r="A436" s="227"/>
      <c r="B436" s="227"/>
      <c r="C436" s="221"/>
      <c r="D436" s="221"/>
      <c r="E436" s="221"/>
      <c r="F436" s="230"/>
    </row>
    <row r="437" spans="1:6" ht="13.5" thickBot="1">
      <c r="A437" s="227"/>
      <c r="B437" s="227"/>
      <c r="C437" s="221"/>
      <c r="D437" s="221"/>
      <c r="E437" s="221"/>
      <c r="F437" s="230"/>
    </row>
    <row r="438" spans="1:6" ht="13.5" thickBot="1">
      <c r="A438" s="227"/>
      <c r="B438" s="227"/>
      <c r="C438" s="221"/>
      <c r="D438" s="221"/>
      <c r="E438" s="221"/>
      <c r="F438" s="230"/>
    </row>
    <row r="439" spans="1:6" ht="13.5" thickBot="1">
      <c r="A439" s="227"/>
      <c r="B439" s="227"/>
      <c r="C439" s="221"/>
      <c r="D439" s="221"/>
      <c r="E439" s="221"/>
      <c r="F439" s="230"/>
    </row>
    <row r="440" spans="1:6" ht="13.5" thickBot="1">
      <c r="A440" s="227"/>
      <c r="B440" s="227"/>
      <c r="C440" s="221"/>
      <c r="D440" s="221"/>
      <c r="E440" s="221"/>
      <c r="F440" s="230"/>
    </row>
    <row r="441" spans="1:6" ht="13.5" thickBot="1">
      <c r="A441" s="227"/>
      <c r="B441" s="227"/>
      <c r="C441" s="221"/>
      <c r="D441" s="221"/>
      <c r="E441" s="221"/>
      <c r="F441" s="230"/>
    </row>
    <row r="442" spans="1:6" ht="13.5" thickBot="1">
      <c r="A442" s="227"/>
      <c r="B442" s="227"/>
      <c r="C442" s="221"/>
      <c r="D442" s="221"/>
      <c r="E442" s="221"/>
      <c r="F442" s="230"/>
    </row>
    <row r="443" spans="1:6" ht="13.5" thickBot="1">
      <c r="A443" s="227"/>
      <c r="B443" s="227"/>
      <c r="C443" s="221"/>
      <c r="D443" s="221"/>
      <c r="E443" s="221"/>
      <c r="F443" s="230"/>
    </row>
    <row r="444" spans="1:6" ht="13.5" thickBot="1">
      <c r="A444" s="227"/>
      <c r="B444" s="227"/>
      <c r="C444" s="221"/>
      <c r="D444" s="221"/>
      <c r="E444" s="221"/>
      <c r="F444" s="230"/>
    </row>
    <row r="445" spans="1:6" ht="13.5" thickBot="1">
      <c r="A445" s="227"/>
      <c r="B445" s="227"/>
      <c r="C445" s="221"/>
      <c r="D445" s="221"/>
      <c r="E445" s="221"/>
      <c r="F445" s="230"/>
    </row>
    <row r="446" spans="1:6" ht="13.5" thickBot="1">
      <c r="A446" s="227"/>
      <c r="B446" s="227"/>
      <c r="C446" s="221"/>
      <c r="D446" s="221"/>
      <c r="E446" s="221"/>
      <c r="F446" s="230"/>
    </row>
    <row r="447" spans="1:6" ht="13.5" thickBot="1">
      <c r="A447" s="227"/>
      <c r="B447" s="227"/>
      <c r="C447" s="221"/>
      <c r="D447" s="221"/>
      <c r="E447" s="221"/>
      <c r="F447" s="230"/>
    </row>
    <row r="448" spans="1:6" ht="13.5" thickBot="1">
      <c r="A448" s="227"/>
      <c r="B448" s="227"/>
      <c r="C448" s="221"/>
      <c r="D448" s="221"/>
      <c r="E448" s="221"/>
      <c r="F448" s="230"/>
    </row>
    <row r="449" spans="1:6" ht="13.5" thickBot="1">
      <c r="A449" s="227"/>
      <c r="B449" s="227"/>
      <c r="C449" s="221"/>
      <c r="D449" s="221"/>
      <c r="E449" s="221"/>
      <c r="F449" s="230"/>
    </row>
    <row r="450" spans="1:6" ht="13.5" thickBot="1">
      <c r="A450" s="227"/>
      <c r="B450" s="227"/>
      <c r="C450" s="221"/>
      <c r="D450" s="221"/>
      <c r="E450" s="221"/>
      <c r="F450" s="230"/>
    </row>
    <row r="451" spans="1:6" ht="13.5" thickBot="1">
      <c r="A451" s="227"/>
      <c r="B451" s="227"/>
      <c r="C451" s="221"/>
      <c r="D451" s="221"/>
      <c r="E451" s="221"/>
      <c r="F451" s="230"/>
    </row>
    <row r="452" spans="1:6" ht="13.5" thickBot="1">
      <c r="A452" s="227"/>
      <c r="B452" s="227"/>
      <c r="C452" s="221"/>
      <c r="D452" s="221"/>
      <c r="E452" s="221"/>
      <c r="F452" s="230"/>
    </row>
    <row r="453" spans="1:6" ht="13.5" thickBot="1">
      <c r="A453" s="227"/>
      <c r="B453" s="227"/>
      <c r="C453" s="221"/>
      <c r="D453" s="221"/>
      <c r="E453" s="221"/>
      <c r="F453" s="230"/>
    </row>
    <row r="454" spans="1:6" ht="13.5" thickBot="1">
      <c r="A454" s="227"/>
      <c r="B454" s="227"/>
      <c r="C454" s="221"/>
      <c r="D454" s="221"/>
      <c r="E454" s="221"/>
      <c r="F454" s="230"/>
    </row>
    <row r="455" spans="1:6" ht="13.5" thickBot="1">
      <c r="A455" s="227"/>
      <c r="B455" s="227"/>
      <c r="C455" s="221"/>
      <c r="D455" s="221"/>
      <c r="E455" s="221"/>
      <c r="F455" s="230"/>
    </row>
    <row r="456" spans="1:6" ht="13.5" thickBot="1">
      <c r="A456" s="227"/>
      <c r="B456" s="227"/>
      <c r="C456" s="221"/>
      <c r="D456" s="221"/>
      <c r="E456" s="221"/>
      <c r="F456" s="230"/>
    </row>
    <row r="457" spans="1:6" ht="13.5" thickBot="1">
      <c r="A457" s="227"/>
      <c r="B457" s="227"/>
      <c r="C457" s="221"/>
      <c r="D457" s="221"/>
      <c r="E457" s="221"/>
      <c r="F457" s="230"/>
    </row>
    <row r="458" spans="1:6" ht="13.5" thickBot="1">
      <c r="A458" s="227"/>
      <c r="B458" s="227"/>
      <c r="C458" s="221"/>
      <c r="D458" s="221"/>
      <c r="E458" s="221"/>
      <c r="F458" s="230"/>
    </row>
    <row r="459" spans="1:6" ht="13.5" thickBot="1">
      <c r="A459" s="227"/>
      <c r="B459" s="227"/>
      <c r="C459" s="221"/>
      <c r="D459" s="221"/>
      <c r="E459" s="221"/>
      <c r="F459" s="230"/>
    </row>
    <row r="460" spans="1:6" ht="13.5" thickBot="1">
      <c r="A460" s="227"/>
      <c r="B460" s="227"/>
      <c r="C460" s="221"/>
      <c r="D460" s="221"/>
      <c r="E460" s="221"/>
      <c r="F460" s="230"/>
    </row>
    <row r="461" spans="1:6" ht="13.5" thickBot="1">
      <c r="A461" s="227"/>
      <c r="B461" s="227"/>
      <c r="C461" s="221"/>
      <c r="D461" s="221"/>
      <c r="E461" s="221"/>
      <c r="F461" s="230"/>
    </row>
    <row r="462" spans="1:6" ht="13.5" thickBot="1">
      <c r="A462" s="227"/>
      <c r="B462" s="227"/>
      <c r="C462" s="221"/>
      <c r="D462" s="221"/>
      <c r="E462" s="221"/>
      <c r="F462" s="230"/>
    </row>
    <row r="463" spans="1:6" ht="13.5" thickBot="1">
      <c r="A463" s="227"/>
      <c r="B463" s="227"/>
      <c r="C463" s="221"/>
      <c r="D463" s="221"/>
      <c r="E463" s="221"/>
      <c r="F463" s="230"/>
    </row>
    <row r="464" spans="1:6" ht="13.5" thickBot="1">
      <c r="A464" s="227"/>
      <c r="B464" s="227"/>
      <c r="C464" s="221"/>
      <c r="D464" s="221"/>
      <c r="E464" s="221"/>
      <c r="F464" s="230"/>
    </row>
    <row r="465" spans="1:6" ht="13.5" thickBot="1">
      <c r="A465" s="227"/>
      <c r="B465" s="227"/>
      <c r="C465" s="221"/>
      <c r="D465" s="221"/>
      <c r="E465" s="221"/>
      <c r="F465" s="230"/>
    </row>
    <row r="466" spans="1:6" ht="13.5" thickBot="1">
      <c r="A466" s="227"/>
      <c r="B466" s="227"/>
      <c r="C466" s="221"/>
      <c r="D466" s="221"/>
      <c r="E466" s="221"/>
      <c r="F466" s="230"/>
    </row>
    <row r="467" spans="1:6" ht="13.5" thickBot="1">
      <c r="A467" s="227"/>
      <c r="B467" s="227"/>
      <c r="C467" s="221"/>
      <c r="D467" s="221"/>
      <c r="E467" s="221"/>
      <c r="F467" s="230"/>
    </row>
    <row r="468" spans="1:6" ht="13.5" thickBot="1">
      <c r="A468" s="227"/>
      <c r="B468" s="227"/>
      <c r="C468" s="221"/>
      <c r="D468" s="221"/>
      <c r="E468" s="221"/>
      <c r="F468" s="230"/>
    </row>
    <row r="469" spans="1:6" ht="13.5" thickBot="1">
      <c r="A469" s="227"/>
      <c r="B469" s="227"/>
      <c r="C469" s="221"/>
      <c r="D469" s="221"/>
      <c r="E469" s="221"/>
      <c r="F469" s="230"/>
    </row>
    <row r="470" spans="1:6" ht="13.5" thickBot="1">
      <c r="A470" s="227"/>
      <c r="B470" s="227"/>
      <c r="C470" s="221"/>
      <c r="D470" s="221"/>
      <c r="E470" s="221"/>
      <c r="F470" s="230"/>
    </row>
    <row r="471" spans="1:6" ht="13.5" thickBot="1">
      <c r="A471" s="227"/>
      <c r="B471" s="227"/>
      <c r="C471" s="221"/>
      <c r="D471" s="221"/>
      <c r="E471" s="221"/>
      <c r="F471" s="230"/>
    </row>
    <row r="472" spans="1:6" ht="13.5" thickBot="1">
      <c r="A472" s="227"/>
      <c r="B472" s="227"/>
      <c r="C472" s="221"/>
      <c r="D472" s="221"/>
      <c r="E472" s="221"/>
      <c r="F472" s="230"/>
    </row>
    <row r="473" spans="1:6" ht="13.5" thickBot="1">
      <c r="A473" s="227"/>
      <c r="B473" s="227"/>
      <c r="C473" s="221"/>
      <c r="D473" s="221"/>
      <c r="E473" s="221"/>
      <c r="F473" s="230"/>
    </row>
    <row r="474" spans="1:6" ht="13.5" thickBot="1">
      <c r="A474" s="227"/>
      <c r="B474" s="227"/>
      <c r="C474" s="221"/>
      <c r="D474" s="221"/>
      <c r="E474" s="221"/>
      <c r="F474" s="230"/>
    </row>
    <row r="475" spans="1:6" ht="13.5" thickBot="1">
      <c r="A475" s="227"/>
      <c r="B475" s="227"/>
      <c r="C475" s="221"/>
      <c r="D475" s="221"/>
      <c r="E475" s="221"/>
      <c r="F475" s="230"/>
    </row>
    <row r="476" spans="1:6" ht="13.5" thickBot="1">
      <c r="A476" s="227"/>
      <c r="B476" s="227"/>
      <c r="C476" s="221"/>
      <c r="D476" s="221"/>
      <c r="E476" s="221"/>
      <c r="F476" s="230"/>
    </row>
    <row r="477" spans="1:6" ht="13.5" thickBot="1">
      <c r="A477" s="227"/>
      <c r="B477" s="227"/>
      <c r="C477" s="221"/>
      <c r="D477" s="221"/>
      <c r="E477" s="221"/>
      <c r="F477" s="230"/>
    </row>
    <row r="478" spans="1:6" ht="13.5" thickBot="1">
      <c r="A478" s="227"/>
      <c r="B478" s="227"/>
      <c r="C478" s="221"/>
      <c r="D478" s="221"/>
      <c r="E478" s="221"/>
      <c r="F478" s="230"/>
    </row>
    <row r="479" spans="1:6" ht="13.5" thickBot="1">
      <c r="A479" s="227"/>
      <c r="B479" s="227"/>
      <c r="C479" s="221"/>
      <c r="D479" s="221"/>
      <c r="E479" s="221"/>
      <c r="F479" s="230"/>
    </row>
    <row r="480" spans="1:6" ht="13.5" thickBot="1">
      <c r="A480" s="227"/>
      <c r="B480" s="227"/>
      <c r="C480" s="221"/>
      <c r="D480" s="221"/>
      <c r="E480" s="221"/>
      <c r="F480" s="230"/>
    </row>
    <row r="481" spans="1:6" ht="13.5" thickBot="1">
      <c r="A481" s="227"/>
      <c r="B481" s="227"/>
      <c r="C481" s="221"/>
      <c r="D481" s="221"/>
      <c r="E481" s="221"/>
      <c r="F481" s="230"/>
    </row>
    <row r="482" spans="1:6" ht="13.5" thickBot="1">
      <c r="A482" s="227"/>
      <c r="B482" s="227"/>
      <c r="C482" s="221"/>
      <c r="D482" s="221"/>
      <c r="E482" s="221"/>
      <c r="F482" s="230"/>
    </row>
    <row r="483" spans="1:6" ht="13.5" thickBot="1">
      <c r="A483" s="227"/>
      <c r="B483" s="227"/>
      <c r="C483" s="221"/>
      <c r="D483" s="221"/>
      <c r="E483" s="221"/>
      <c r="F483" s="230"/>
    </row>
    <row r="484" spans="1:6" ht="13.5" thickBot="1">
      <c r="A484" s="227"/>
      <c r="B484" s="227"/>
      <c r="C484" s="221"/>
      <c r="D484" s="221"/>
      <c r="E484" s="221"/>
      <c r="F484" s="230"/>
    </row>
    <row r="485" spans="1:6" ht="13.5" thickBot="1">
      <c r="A485" s="227"/>
      <c r="B485" s="227"/>
      <c r="C485" s="221"/>
      <c r="D485" s="221"/>
      <c r="E485" s="221"/>
      <c r="F485" s="230"/>
    </row>
    <row r="486" spans="1:6" ht="13.5" thickBot="1">
      <c r="A486" s="227"/>
      <c r="B486" s="227"/>
      <c r="C486" s="221"/>
      <c r="D486" s="221"/>
      <c r="E486" s="221"/>
      <c r="F486" s="230"/>
    </row>
    <row r="487" spans="1:6" ht="13.5" thickBot="1">
      <c r="A487" s="227"/>
      <c r="B487" s="227"/>
      <c r="C487" s="221"/>
      <c r="D487" s="221"/>
      <c r="E487" s="221"/>
      <c r="F487" s="230"/>
    </row>
    <row r="488" spans="1:6" ht="13.5" thickBot="1">
      <c r="A488" s="227"/>
      <c r="B488" s="227"/>
      <c r="C488" s="221"/>
      <c r="D488" s="221"/>
      <c r="E488" s="221"/>
      <c r="F488" s="230"/>
    </row>
    <row r="489" spans="1:6" ht="13.5" thickBot="1">
      <c r="A489" s="227"/>
      <c r="B489" s="227"/>
      <c r="C489" s="221"/>
      <c r="D489" s="221"/>
      <c r="E489" s="221"/>
      <c r="F489" s="230"/>
    </row>
    <row r="490" spans="1:6" ht="13.5" thickBot="1">
      <c r="A490" s="227"/>
      <c r="B490" s="227"/>
      <c r="C490" s="221"/>
      <c r="D490" s="221"/>
      <c r="E490" s="221"/>
      <c r="F490" s="230"/>
    </row>
    <row r="491" spans="1:6" ht="13.5" thickBot="1">
      <c r="A491" s="227"/>
      <c r="B491" s="227"/>
      <c r="C491" s="221"/>
      <c r="D491" s="221"/>
      <c r="E491" s="221"/>
      <c r="F491" s="230"/>
    </row>
    <row r="492" spans="1:6" ht="13.5" thickBot="1">
      <c r="A492" s="227"/>
      <c r="B492" s="227"/>
      <c r="C492" s="221"/>
      <c r="D492" s="221"/>
      <c r="E492" s="221"/>
      <c r="F492" s="230"/>
    </row>
    <row r="493" spans="1:6" ht="13.5" thickBot="1">
      <c r="A493" s="227"/>
      <c r="B493" s="227"/>
      <c r="C493" s="221"/>
      <c r="D493" s="221"/>
      <c r="E493" s="221"/>
      <c r="F493" s="230"/>
    </row>
    <row r="494" spans="1:6" ht="13.5" thickBot="1">
      <c r="A494" s="227"/>
      <c r="B494" s="227"/>
      <c r="C494" s="221"/>
      <c r="D494" s="221"/>
      <c r="E494" s="221"/>
      <c r="F494" s="230"/>
    </row>
    <row r="495" spans="1:6" ht="13.5" thickBot="1">
      <c r="A495" s="227"/>
      <c r="B495" s="227"/>
      <c r="C495" s="221"/>
      <c r="D495" s="221"/>
      <c r="E495" s="221"/>
      <c r="F495" s="230"/>
    </row>
    <row r="496" spans="1:6" ht="13.5" thickBot="1">
      <c r="A496" s="227"/>
      <c r="B496" s="227"/>
      <c r="C496" s="221"/>
      <c r="D496" s="221"/>
      <c r="E496" s="221"/>
      <c r="F496" s="230"/>
    </row>
    <row r="497" spans="1:6" ht="13.5" thickBot="1">
      <c r="A497" s="227"/>
      <c r="B497" s="227"/>
      <c r="C497" s="221"/>
      <c r="D497" s="221"/>
      <c r="E497" s="221"/>
      <c r="F497" s="230"/>
    </row>
    <row r="498" spans="1:6" ht="13.5" thickBot="1">
      <c r="A498" s="227"/>
      <c r="B498" s="227"/>
      <c r="C498" s="221"/>
      <c r="D498" s="221"/>
      <c r="E498" s="221"/>
      <c r="F498" s="230"/>
    </row>
    <row r="499" spans="1:6" ht="13.5" thickBot="1">
      <c r="A499" s="227"/>
      <c r="B499" s="227"/>
      <c r="C499" s="221"/>
      <c r="D499" s="221"/>
      <c r="E499" s="221"/>
      <c r="F499" s="230"/>
    </row>
    <row r="500" spans="1:6" ht="13.5" thickBot="1">
      <c r="A500" s="227"/>
      <c r="B500" s="227"/>
      <c r="C500" s="221"/>
      <c r="D500" s="221"/>
      <c r="E500" s="221"/>
      <c r="F500" s="230"/>
    </row>
    <row r="501" spans="1:6" ht="13.5" thickBot="1">
      <c r="A501" s="227"/>
      <c r="B501" s="227"/>
      <c r="C501" s="221"/>
      <c r="D501" s="221"/>
      <c r="E501" s="221"/>
      <c r="F501" s="230"/>
    </row>
    <row r="502" spans="1:6" ht="13.5" thickBot="1">
      <c r="A502" s="227"/>
      <c r="B502" s="227"/>
      <c r="C502" s="221"/>
      <c r="D502" s="221"/>
      <c r="E502" s="221"/>
      <c r="F502" s="230"/>
    </row>
    <row r="503" spans="1:6" ht="13.5" thickBot="1">
      <c r="A503" s="227"/>
      <c r="B503" s="227"/>
      <c r="C503" s="221"/>
      <c r="D503" s="221"/>
      <c r="E503" s="221"/>
      <c r="F503" s="230"/>
    </row>
    <row r="504" spans="1:6" ht="13.5" thickBot="1">
      <c r="A504" s="227"/>
      <c r="B504" s="227"/>
      <c r="C504" s="221"/>
      <c r="D504" s="221"/>
      <c r="E504" s="221"/>
      <c r="F504" s="230"/>
    </row>
    <row r="505" spans="1:6" ht="13.5" thickBot="1">
      <c r="A505" s="227"/>
      <c r="B505" s="227"/>
      <c r="C505" s="221"/>
      <c r="D505" s="221"/>
      <c r="E505" s="221"/>
      <c r="F505" s="230"/>
    </row>
    <row r="506" spans="1:6" ht="13.5" thickBot="1">
      <c r="A506" s="227"/>
      <c r="B506" s="227"/>
      <c r="C506" s="221"/>
      <c r="D506" s="221"/>
      <c r="E506" s="221"/>
      <c r="F506" s="230"/>
    </row>
    <row r="507" spans="1:6" ht="13.5" thickBot="1">
      <c r="A507" s="227"/>
      <c r="B507" s="227"/>
      <c r="C507" s="221"/>
      <c r="D507" s="221"/>
      <c r="E507" s="221"/>
      <c r="F507" s="230"/>
    </row>
    <row r="508" spans="1:6" ht="13.5" thickBot="1">
      <c r="A508" s="227"/>
      <c r="B508" s="227"/>
      <c r="C508" s="221"/>
      <c r="D508" s="221"/>
      <c r="E508" s="221"/>
      <c r="F508" s="230"/>
    </row>
    <row r="509" spans="1:6" ht="13.5" thickBot="1">
      <c r="A509" s="227"/>
      <c r="B509" s="227"/>
      <c r="C509" s="221"/>
      <c r="D509" s="221"/>
      <c r="E509" s="221"/>
      <c r="F509" s="230"/>
    </row>
    <row r="510" spans="1:6" ht="13.5" thickBot="1">
      <c r="A510" s="227"/>
      <c r="B510" s="227"/>
      <c r="C510" s="221"/>
      <c r="D510" s="221"/>
      <c r="E510" s="221"/>
      <c r="F510" s="230"/>
    </row>
    <row r="511" spans="1:6" ht="13.5" thickBot="1">
      <c r="A511" s="227"/>
      <c r="B511" s="227"/>
      <c r="C511" s="221"/>
      <c r="D511" s="221"/>
      <c r="E511" s="221"/>
      <c r="F511" s="230"/>
    </row>
    <row r="512" spans="1:6" ht="13.5" thickBot="1">
      <c r="A512" s="227"/>
      <c r="B512" s="227"/>
      <c r="C512" s="221"/>
      <c r="D512" s="221"/>
      <c r="E512" s="221"/>
      <c r="F512" s="230"/>
    </row>
    <row r="513" spans="1:6" ht="13.5" thickBot="1">
      <c r="A513" s="227"/>
      <c r="B513" s="227"/>
      <c r="C513" s="221"/>
      <c r="D513" s="221"/>
      <c r="E513" s="221"/>
      <c r="F513" s="230"/>
    </row>
    <row r="514" spans="1:6" ht="13.5" thickBot="1">
      <c r="A514" s="227"/>
      <c r="B514" s="227"/>
      <c r="C514" s="221"/>
      <c r="D514" s="221"/>
      <c r="E514" s="221"/>
      <c r="F514" s="230"/>
    </row>
    <row r="515" spans="1:6" ht="13.5" thickBot="1">
      <c r="A515" s="227"/>
      <c r="B515" s="227"/>
      <c r="C515" s="221"/>
      <c r="D515" s="221"/>
      <c r="E515" s="221"/>
      <c r="F515" s="230"/>
    </row>
    <row r="516" spans="1:6" ht="13.5" thickBot="1">
      <c r="A516" s="227"/>
      <c r="B516" s="227"/>
      <c r="C516" s="221"/>
      <c r="D516" s="221"/>
      <c r="E516" s="221"/>
      <c r="F516" s="230"/>
    </row>
    <row r="517" spans="1:6" ht="13.5" thickBot="1">
      <c r="A517" s="227"/>
      <c r="B517" s="227"/>
      <c r="C517" s="221"/>
      <c r="D517" s="221"/>
      <c r="E517" s="221"/>
      <c r="F517" s="230"/>
    </row>
    <row r="518" spans="1:6" ht="13.5" thickBot="1">
      <c r="A518" s="227"/>
      <c r="B518" s="227"/>
      <c r="C518" s="221"/>
      <c r="D518" s="221"/>
      <c r="E518" s="221"/>
      <c r="F518" s="230"/>
    </row>
    <row r="519" spans="1:6" ht="13.5" thickBot="1">
      <c r="A519" s="227"/>
      <c r="B519" s="227"/>
      <c r="C519" s="221"/>
      <c r="D519" s="221"/>
      <c r="E519" s="221"/>
      <c r="F519" s="230"/>
    </row>
    <row r="520" spans="1:6" ht="13.5" thickBot="1">
      <c r="A520" s="227"/>
      <c r="B520" s="227"/>
      <c r="C520" s="221"/>
      <c r="D520" s="221"/>
      <c r="E520" s="221"/>
      <c r="F520" s="230"/>
    </row>
    <row r="521" spans="1:6" ht="13.5" thickBot="1">
      <c r="A521" s="227"/>
      <c r="B521" s="227"/>
      <c r="C521" s="221"/>
      <c r="D521" s="221"/>
      <c r="E521" s="221"/>
      <c r="F521" s="230"/>
    </row>
    <row r="522" spans="1:6" ht="13.5" thickBot="1">
      <c r="A522" s="227"/>
      <c r="B522" s="227"/>
      <c r="C522" s="221"/>
      <c r="D522" s="221"/>
      <c r="E522" s="221"/>
      <c r="F522" s="230"/>
    </row>
    <row r="523" spans="1:6" ht="13.5" thickBot="1">
      <c r="A523" s="227"/>
      <c r="B523" s="227"/>
      <c r="C523" s="221"/>
      <c r="D523" s="221"/>
      <c r="E523" s="221"/>
      <c r="F523" s="230"/>
    </row>
    <row r="524" spans="1:6" ht="13.5" thickBot="1">
      <c r="A524" s="227"/>
      <c r="B524" s="227"/>
      <c r="C524" s="221"/>
      <c r="D524" s="221"/>
      <c r="E524" s="221"/>
      <c r="F524" s="230"/>
    </row>
    <row r="525" spans="1:6" ht="13.5" thickBot="1">
      <c r="A525" s="227"/>
      <c r="B525" s="227"/>
      <c r="C525" s="221"/>
      <c r="D525" s="221"/>
      <c r="E525" s="221"/>
      <c r="F525" s="230"/>
    </row>
    <row r="526" spans="1:6" ht="13.5" thickBot="1">
      <c r="A526" s="227"/>
      <c r="B526" s="227"/>
      <c r="C526" s="221"/>
      <c r="D526" s="221"/>
      <c r="E526" s="221"/>
      <c r="F526" s="230"/>
    </row>
    <row r="527" spans="1:6" ht="13.5" thickBot="1">
      <c r="A527" s="227"/>
      <c r="B527" s="227"/>
      <c r="C527" s="221"/>
      <c r="D527" s="221"/>
      <c r="E527" s="221"/>
      <c r="F527" s="230"/>
    </row>
    <row r="528" spans="1:6" ht="13.5" thickBot="1">
      <c r="A528" s="227"/>
      <c r="B528" s="227"/>
      <c r="C528" s="221"/>
      <c r="D528" s="221"/>
      <c r="E528" s="221"/>
      <c r="F528" s="230"/>
    </row>
    <row r="529" spans="1:6" ht="13.5" thickBot="1">
      <c r="A529" s="227"/>
      <c r="B529" s="227"/>
      <c r="C529" s="221"/>
      <c r="D529" s="221"/>
      <c r="E529" s="221"/>
      <c r="F529" s="230"/>
    </row>
    <row r="530" spans="1:6" ht="13.5" thickBot="1">
      <c r="A530" s="227"/>
      <c r="B530" s="227"/>
      <c r="C530" s="221"/>
      <c r="D530" s="221"/>
      <c r="E530" s="221"/>
      <c r="F530" s="230"/>
    </row>
    <row r="531" spans="1:6" ht="13.5" thickBot="1">
      <c r="A531" s="227"/>
      <c r="B531" s="227"/>
      <c r="C531" s="221"/>
      <c r="D531" s="221"/>
      <c r="E531" s="221"/>
      <c r="F531" s="230"/>
    </row>
    <row r="532" spans="1:6" ht="13.5" thickBot="1">
      <c r="A532" s="227"/>
      <c r="B532" s="227"/>
      <c r="C532" s="221"/>
      <c r="D532" s="221"/>
      <c r="E532" s="221"/>
      <c r="F532" s="230"/>
    </row>
    <row r="533" spans="1:6" ht="13.5" thickBot="1">
      <c r="A533" s="227"/>
      <c r="B533" s="227"/>
      <c r="C533" s="221"/>
      <c r="D533" s="221"/>
      <c r="E533" s="221"/>
      <c r="F533" s="230"/>
    </row>
    <row r="534" spans="1:6" ht="13.5" thickBot="1">
      <c r="A534" s="227"/>
      <c r="B534" s="227"/>
      <c r="C534" s="221"/>
      <c r="D534" s="221"/>
      <c r="E534" s="221"/>
      <c r="F534" s="230"/>
    </row>
    <row r="535" spans="1:6" ht="13.5" thickBot="1">
      <c r="A535" s="227"/>
      <c r="B535" s="227"/>
      <c r="C535" s="221"/>
      <c r="D535" s="221"/>
      <c r="E535" s="221"/>
      <c r="F535" s="230"/>
    </row>
    <row r="536" spans="1:6" ht="13.5" thickBot="1">
      <c r="A536" s="227"/>
      <c r="B536" s="227"/>
      <c r="C536" s="221"/>
      <c r="D536" s="221"/>
      <c r="E536" s="221"/>
      <c r="F536" s="230"/>
    </row>
    <row r="537" spans="1:6" ht="13.5" thickBot="1">
      <c r="A537" s="227"/>
      <c r="B537" s="227"/>
      <c r="C537" s="221"/>
      <c r="D537" s="221"/>
      <c r="E537" s="221"/>
      <c r="F537" s="230"/>
    </row>
    <row r="538" spans="1:6" ht="13.5" thickBot="1">
      <c r="A538" s="227"/>
      <c r="B538" s="227"/>
      <c r="C538" s="221"/>
      <c r="D538" s="221"/>
      <c r="E538" s="221"/>
      <c r="F538" s="230"/>
    </row>
    <row r="539" spans="1:6" ht="13.5" thickBot="1">
      <c r="A539" s="227"/>
      <c r="B539" s="227"/>
      <c r="C539" s="221"/>
      <c r="D539" s="221"/>
      <c r="E539" s="221"/>
      <c r="F539" s="230"/>
    </row>
    <row r="540" spans="1:6" ht="13.5" thickBot="1">
      <c r="A540" s="227"/>
      <c r="B540" s="227"/>
      <c r="C540" s="221"/>
      <c r="D540" s="221"/>
      <c r="E540" s="221"/>
      <c r="F540" s="230"/>
    </row>
    <row r="541" spans="1:6" ht="13.5" thickBot="1">
      <c r="A541" s="227"/>
      <c r="B541" s="227"/>
      <c r="C541" s="221"/>
      <c r="D541" s="221"/>
      <c r="E541" s="221"/>
      <c r="F541" s="230"/>
    </row>
    <row r="542" spans="1:6" ht="13.5" thickBot="1">
      <c r="A542" s="227"/>
      <c r="B542" s="227"/>
      <c r="C542" s="221"/>
      <c r="D542" s="221"/>
      <c r="E542" s="221"/>
      <c r="F542" s="230"/>
    </row>
    <row r="543" spans="1:6" ht="13.5" thickBot="1">
      <c r="A543" s="227"/>
      <c r="B543" s="227"/>
      <c r="C543" s="221"/>
      <c r="D543" s="221"/>
      <c r="E543" s="221"/>
      <c r="F543" s="230"/>
    </row>
    <row r="544" spans="1:6" ht="13.5" thickBot="1">
      <c r="A544" s="227"/>
      <c r="B544" s="227"/>
      <c r="C544" s="221"/>
      <c r="D544" s="221"/>
      <c r="E544" s="221"/>
      <c r="F544" s="230"/>
    </row>
    <row r="545" spans="1:6" ht="13.5" thickBot="1">
      <c r="A545" s="227"/>
      <c r="B545" s="227"/>
      <c r="C545" s="221"/>
      <c r="D545" s="221"/>
      <c r="E545" s="221"/>
      <c r="F545" s="230"/>
    </row>
    <row r="546" spans="1:6" ht="13.5" thickBot="1">
      <c r="A546" s="227"/>
      <c r="B546" s="227"/>
      <c r="C546" s="221"/>
      <c r="D546" s="221"/>
      <c r="E546" s="221"/>
      <c r="F546" s="230"/>
    </row>
    <row r="547" spans="1:6" ht="13.5" thickBot="1">
      <c r="A547" s="227"/>
      <c r="B547" s="227"/>
      <c r="C547" s="221"/>
      <c r="D547" s="221"/>
      <c r="E547" s="221"/>
      <c r="F547" s="230"/>
    </row>
    <row r="548" spans="1:6" ht="13.5" thickBot="1">
      <c r="A548" s="227"/>
      <c r="B548" s="227"/>
      <c r="C548" s="221"/>
      <c r="D548" s="221"/>
      <c r="E548" s="221"/>
      <c r="F548" s="230"/>
    </row>
    <row r="549" spans="1:6" ht="13.5" thickBot="1">
      <c r="A549" s="227"/>
      <c r="B549" s="227"/>
      <c r="C549" s="221"/>
      <c r="D549" s="221"/>
      <c r="E549" s="221"/>
      <c r="F549" s="230"/>
    </row>
    <row r="550" spans="1:6" ht="13.5" thickBot="1">
      <c r="A550" s="227"/>
      <c r="B550" s="227"/>
      <c r="C550" s="221"/>
      <c r="D550" s="221"/>
      <c r="E550" s="221"/>
      <c r="F550" s="230"/>
    </row>
    <row r="551" spans="1:6" ht="13.5" thickBot="1">
      <c r="A551" s="227"/>
      <c r="B551" s="227"/>
      <c r="C551" s="221"/>
      <c r="D551" s="221"/>
      <c r="E551" s="221"/>
      <c r="F551" s="230"/>
    </row>
    <row r="552" spans="1:6" ht="13.5" thickBot="1">
      <c r="A552" s="227"/>
      <c r="B552" s="227"/>
      <c r="C552" s="221"/>
      <c r="D552" s="221"/>
      <c r="E552" s="221"/>
      <c r="F552" s="230"/>
    </row>
    <row r="553" spans="1:6" ht="13.5" thickBot="1">
      <c r="A553" s="227"/>
      <c r="B553" s="227"/>
      <c r="C553" s="221"/>
      <c r="D553" s="221"/>
      <c r="E553" s="221"/>
      <c r="F553" s="230"/>
    </row>
    <row r="554" spans="1:6" ht="13.5" thickBot="1">
      <c r="A554" s="227"/>
      <c r="B554" s="227"/>
      <c r="C554" s="221"/>
      <c r="D554" s="221"/>
      <c r="E554" s="221"/>
      <c r="F554" s="230"/>
    </row>
    <row r="555" spans="1:6" ht="13.5" thickBot="1">
      <c r="A555" s="227"/>
      <c r="B555" s="227"/>
      <c r="C555" s="221"/>
      <c r="D555" s="221"/>
      <c r="E555" s="221"/>
      <c r="F555" s="230"/>
    </row>
    <row r="556" spans="1:6" ht="13.5" thickBot="1">
      <c r="A556" s="227"/>
      <c r="B556" s="227"/>
      <c r="C556" s="221"/>
      <c r="D556" s="221"/>
      <c r="E556" s="221"/>
      <c r="F556" s="230"/>
    </row>
    <row r="557" spans="1:6" ht="13.5" thickBot="1">
      <c r="A557" s="227"/>
      <c r="B557" s="227"/>
      <c r="C557" s="221"/>
      <c r="D557" s="221"/>
      <c r="E557" s="221"/>
      <c r="F557" s="230"/>
    </row>
    <row r="558" spans="1:6" ht="13.5" thickBot="1">
      <c r="A558" s="227"/>
      <c r="B558" s="227"/>
      <c r="C558" s="221"/>
      <c r="D558" s="221"/>
      <c r="E558" s="221"/>
      <c r="F558" s="230"/>
    </row>
    <row r="559" spans="1:6" ht="13.5" thickBot="1">
      <c r="A559" s="227"/>
      <c r="B559" s="227"/>
      <c r="C559" s="221"/>
      <c r="D559" s="221"/>
      <c r="E559" s="221"/>
      <c r="F559" s="230"/>
    </row>
    <row r="560" spans="1:6" ht="13.5" thickBot="1">
      <c r="A560" s="227"/>
      <c r="B560" s="227"/>
      <c r="C560" s="221"/>
      <c r="D560" s="221"/>
      <c r="E560" s="221"/>
      <c r="F560" s="230"/>
    </row>
    <row r="561" spans="1:6" ht="13.5" thickBot="1">
      <c r="A561" s="227"/>
      <c r="B561" s="227"/>
      <c r="C561" s="221"/>
      <c r="D561" s="221"/>
      <c r="E561" s="221"/>
      <c r="F561" s="230"/>
    </row>
    <row r="562" spans="1:6" ht="13.5" thickBot="1">
      <c r="A562" s="227"/>
      <c r="B562" s="227"/>
      <c r="C562" s="221"/>
      <c r="D562" s="221"/>
      <c r="E562" s="221"/>
      <c r="F562" s="230"/>
    </row>
    <row r="563" spans="1:6" ht="13.5" thickBot="1">
      <c r="A563" s="227"/>
      <c r="B563" s="227"/>
      <c r="C563" s="221"/>
      <c r="D563" s="221"/>
      <c r="E563" s="221"/>
      <c r="F563" s="230"/>
    </row>
    <row r="564" spans="1:6" ht="13.5" thickBot="1">
      <c r="A564" s="227"/>
      <c r="B564" s="227"/>
      <c r="C564" s="221"/>
      <c r="D564" s="221"/>
      <c r="E564" s="221"/>
      <c r="F564" s="230"/>
    </row>
    <row r="565" spans="1:6" ht="13.5" thickBot="1">
      <c r="A565" s="227"/>
      <c r="B565" s="227"/>
      <c r="C565" s="221"/>
      <c r="D565" s="221"/>
      <c r="E565" s="221"/>
      <c r="F565" s="230"/>
    </row>
    <row r="566" spans="1:6" ht="13.5" thickBot="1">
      <c r="A566" s="227"/>
      <c r="B566" s="227"/>
      <c r="C566" s="221"/>
      <c r="D566" s="221"/>
      <c r="E566" s="221"/>
      <c r="F566" s="230"/>
    </row>
    <row r="567" spans="1:6" ht="13.5" thickBot="1">
      <c r="A567" s="227"/>
      <c r="B567" s="227"/>
      <c r="C567" s="221"/>
      <c r="D567" s="221"/>
      <c r="E567" s="221"/>
      <c r="F567" s="230"/>
    </row>
    <row r="568" spans="1:6" ht="13.5" thickBot="1">
      <c r="A568" s="227"/>
      <c r="B568" s="227"/>
      <c r="C568" s="221"/>
      <c r="D568" s="221"/>
      <c r="E568" s="221"/>
      <c r="F568" s="230"/>
    </row>
    <row r="569" spans="1:6" ht="13.5" thickBot="1">
      <c r="A569" s="227"/>
      <c r="B569" s="227"/>
      <c r="C569" s="221"/>
      <c r="D569" s="221"/>
      <c r="E569" s="221"/>
      <c r="F569" s="230"/>
    </row>
    <row r="570" spans="1:6" ht="13.5" thickBot="1">
      <c r="A570" s="227"/>
      <c r="B570" s="227"/>
      <c r="C570" s="221"/>
      <c r="D570" s="221"/>
      <c r="E570" s="221"/>
      <c r="F570" s="230"/>
    </row>
    <row r="571" spans="1:6" ht="13.5" thickBot="1">
      <c r="A571" s="227"/>
      <c r="B571" s="227"/>
      <c r="C571" s="221"/>
      <c r="D571" s="221"/>
      <c r="E571" s="221"/>
      <c r="F571" s="230"/>
    </row>
    <row r="572" spans="1:6" ht="13.5" thickBot="1">
      <c r="A572" s="227"/>
      <c r="B572" s="227"/>
      <c r="C572" s="221"/>
      <c r="D572" s="221"/>
      <c r="E572" s="221"/>
      <c r="F572" s="230"/>
    </row>
    <row r="573" spans="1:6" ht="13.5" thickBot="1">
      <c r="A573" s="227"/>
      <c r="B573" s="227"/>
      <c r="C573" s="221"/>
      <c r="D573" s="221"/>
      <c r="E573" s="221"/>
      <c r="F573" s="230"/>
    </row>
    <row r="574" spans="1:6" ht="13.5" thickBot="1">
      <c r="A574" s="227"/>
      <c r="B574" s="227"/>
      <c r="C574" s="221"/>
      <c r="D574" s="221"/>
      <c r="E574" s="221"/>
      <c r="F574" s="230"/>
    </row>
    <row r="575" spans="1:6" ht="13.5" thickBot="1">
      <c r="A575" s="227"/>
      <c r="B575" s="227"/>
      <c r="C575" s="221"/>
      <c r="D575" s="221"/>
      <c r="E575" s="221"/>
      <c r="F575" s="230"/>
    </row>
    <row r="576" spans="1:6" ht="13.5" thickBot="1">
      <c r="A576" s="227"/>
      <c r="B576" s="227"/>
      <c r="C576" s="221"/>
      <c r="D576" s="221"/>
      <c r="E576" s="221"/>
      <c r="F576" s="230"/>
    </row>
    <row r="577" spans="1:6" ht="13.5" thickBot="1">
      <c r="A577" s="227"/>
      <c r="B577" s="227"/>
      <c r="C577" s="221"/>
      <c r="D577" s="221"/>
      <c r="E577" s="221"/>
      <c r="F577" s="230"/>
    </row>
    <row r="578" spans="1:6" ht="13.5" thickBot="1">
      <c r="A578" s="227"/>
      <c r="B578" s="227"/>
      <c r="C578" s="221"/>
      <c r="D578" s="221"/>
      <c r="E578" s="221"/>
      <c r="F578" s="230"/>
    </row>
    <row r="579" spans="1:6" ht="13.5" thickBot="1">
      <c r="A579" s="227"/>
      <c r="B579" s="227"/>
      <c r="C579" s="221"/>
      <c r="D579" s="221"/>
      <c r="E579" s="221"/>
      <c r="F579" s="230"/>
    </row>
    <row r="580" spans="1:6" ht="13.5" thickBot="1">
      <c r="A580" s="227"/>
      <c r="B580" s="227"/>
      <c r="C580" s="221"/>
      <c r="D580" s="221"/>
      <c r="E580" s="221"/>
      <c r="F580" s="230"/>
    </row>
    <row r="581" spans="1:6" ht="13.5" thickBot="1">
      <c r="A581" s="227"/>
      <c r="B581" s="227"/>
      <c r="C581" s="221"/>
      <c r="D581" s="221"/>
      <c r="E581" s="221"/>
      <c r="F581" s="230"/>
    </row>
    <row r="582" spans="1:6" ht="13.5" thickBot="1">
      <c r="A582" s="227"/>
      <c r="B582" s="227"/>
      <c r="C582" s="221"/>
      <c r="D582" s="221"/>
      <c r="E582" s="221"/>
      <c r="F582" s="230"/>
    </row>
    <row r="583" spans="1:6" ht="13.5" thickBot="1">
      <c r="A583" s="227"/>
      <c r="B583" s="227"/>
      <c r="C583" s="221"/>
      <c r="D583" s="221"/>
      <c r="E583" s="221"/>
      <c r="F583" s="230"/>
    </row>
    <row r="584" spans="1:6" ht="13.5" thickBot="1">
      <c r="A584" s="227"/>
      <c r="B584" s="227"/>
      <c r="C584" s="221"/>
      <c r="D584" s="221"/>
      <c r="E584" s="221"/>
      <c r="F584" s="230"/>
    </row>
    <row r="585" spans="1:6" ht="13.5" thickBot="1">
      <c r="A585" s="227"/>
      <c r="B585" s="227"/>
      <c r="C585" s="221"/>
      <c r="D585" s="221"/>
      <c r="E585" s="221"/>
      <c r="F585" s="230"/>
    </row>
    <row r="586" spans="1:6" ht="13.5" thickBot="1">
      <c r="A586" s="227"/>
      <c r="B586" s="227"/>
      <c r="C586" s="221"/>
      <c r="D586" s="221"/>
      <c r="E586" s="221"/>
      <c r="F586" s="230"/>
    </row>
    <row r="587" spans="1:6" ht="13.5" thickBot="1">
      <c r="A587" s="227"/>
      <c r="B587" s="227"/>
      <c r="C587" s="221"/>
      <c r="D587" s="221"/>
      <c r="E587" s="221"/>
      <c r="F587" s="230"/>
    </row>
    <row r="588" spans="1:6" ht="13.5" thickBot="1">
      <c r="A588" s="227"/>
      <c r="B588" s="227"/>
      <c r="C588" s="221"/>
      <c r="D588" s="221"/>
      <c r="E588" s="221"/>
      <c r="F588" s="230"/>
    </row>
    <row r="589" spans="1:6" ht="13.5" thickBot="1">
      <c r="A589" s="227"/>
      <c r="B589" s="227"/>
      <c r="C589" s="221"/>
      <c r="D589" s="221"/>
      <c r="E589" s="221"/>
      <c r="F589" s="230"/>
    </row>
    <row r="590" spans="1:6" ht="13.5" thickBot="1">
      <c r="A590" s="227"/>
      <c r="B590" s="227"/>
      <c r="C590" s="221"/>
      <c r="D590" s="221"/>
      <c r="E590" s="221"/>
      <c r="F590" s="230"/>
    </row>
    <row r="591" spans="1:6" ht="13.5" thickBot="1">
      <c r="A591" s="227"/>
      <c r="B591" s="227"/>
      <c r="C591" s="221"/>
      <c r="D591" s="221"/>
      <c r="E591" s="221"/>
      <c r="F591" s="230"/>
    </row>
    <row r="592" spans="1:6" ht="13.5" thickBot="1">
      <c r="A592" s="227"/>
      <c r="B592" s="227"/>
      <c r="C592" s="221"/>
      <c r="D592" s="221"/>
      <c r="E592" s="221"/>
      <c r="F592" s="230"/>
    </row>
    <row r="593" spans="1:6" ht="13.5" thickBot="1">
      <c r="A593" s="227"/>
      <c r="B593" s="227"/>
      <c r="C593" s="221"/>
      <c r="D593" s="221"/>
      <c r="E593" s="221"/>
      <c r="F593" s="230"/>
    </row>
    <row r="594" spans="1:6" ht="13.5" thickBot="1">
      <c r="A594" s="227"/>
      <c r="B594" s="227"/>
      <c r="C594" s="221"/>
      <c r="D594" s="221"/>
      <c r="E594" s="221"/>
      <c r="F594" s="230"/>
    </row>
    <row r="595" spans="1:6" ht="13.5" thickBot="1">
      <c r="A595" s="227"/>
      <c r="B595" s="227"/>
      <c r="C595" s="221"/>
      <c r="D595" s="221"/>
      <c r="E595" s="221"/>
      <c r="F595" s="230"/>
    </row>
    <row r="596" spans="1:6" ht="13.5" thickBot="1">
      <c r="A596" s="227"/>
      <c r="B596" s="227"/>
      <c r="C596" s="221"/>
      <c r="D596" s="221"/>
      <c r="E596" s="221"/>
      <c r="F596" s="230"/>
    </row>
    <row r="597" spans="1:6" ht="13.5" thickBot="1">
      <c r="A597" s="227"/>
      <c r="B597" s="227"/>
      <c r="C597" s="221"/>
      <c r="D597" s="221"/>
      <c r="E597" s="221"/>
      <c r="F597" s="230"/>
    </row>
    <row r="598" spans="1:6" ht="13.5" thickBot="1">
      <c r="A598" s="227"/>
      <c r="B598" s="227"/>
      <c r="C598" s="221"/>
      <c r="D598" s="221"/>
      <c r="E598" s="221"/>
      <c r="F598" s="230"/>
    </row>
    <row r="599" spans="1:6" ht="13.5" thickBot="1">
      <c r="A599" s="227"/>
      <c r="B599" s="227"/>
      <c r="C599" s="221"/>
      <c r="D599" s="221"/>
      <c r="E599" s="221"/>
      <c r="F599" s="230"/>
    </row>
    <row r="600" spans="1:6" ht="13.5" thickBot="1">
      <c r="A600" s="227"/>
      <c r="B600" s="227"/>
      <c r="C600" s="221"/>
      <c r="D600" s="221"/>
      <c r="E600" s="221"/>
      <c r="F600" s="230"/>
    </row>
    <row r="601" spans="1:6" ht="13.5" thickBot="1">
      <c r="A601" s="227"/>
      <c r="B601" s="227"/>
      <c r="C601" s="221"/>
      <c r="D601" s="221"/>
      <c r="E601" s="221"/>
      <c r="F601" s="230"/>
    </row>
    <row r="602" spans="1:6" ht="13.5" thickBot="1">
      <c r="A602" s="227"/>
      <c r="B602" s="227"/>
      <c r="C602" s="221"/>
      <c r="D602" s="221"/>
      <c r="E602" s="221"/>
      <c r="F602" s="230"/>
    </row>
    <row r="603" spans="1:6" ht="13.5" thickBot="1">
      <c r="A603" s="227"/>
      <c r="B603" s="227"/>
      <c r="C603" s="221"/>
      <c r="D603" s="221"/>
      <c r="E603" s="221"/>
      <c r="F603" s="230"/>
    </row>
    <row r="604" spans="1:6" ht="13.5" thickBot="1">
      <c r="A604" s="227"/>
      <c r="B604" s="227"/>
      <c r="C604" s="221"/>
      <c r="D604" s="221"/>
      <c r="E604" s="221"/>
      <c r="F604" s="230"/>
    </row>
    <row r="605" spans="1:6" ht="13.5" thickBot="1">
      <c r="A605" s="227"/>
      <c r="B605" s="227"/>
      <c r="C605" s="221"/>
      <c r="D605" s="221"/>
      <c r="E605" s="221"/>
      <c r="F605" s="230"/>
    </row>
    <row r="606" spans="1:6" ht="13.5" thickBot="1">
      <c r="A606" s="227"/>
      <c r="B606" s="227"/>
      <c r="C606" s="221"/>
      <c r="D606" s="221"/>
      <c r="E606" s="221"/>
      <c r="F606" s="230"/>
    </row>
    <row r="607" spans="1:6" ht="13.5" thickBot="1">
      <c r="A607" s="227"/>
      <c r="B607" s="227"/>
      <c r="C607" s="221"/>
      <c r="D607" s="221"/>
      <c r="E607" s="221"/>
      <c r="F607" s="230"/>
    </row>
    <row r="608" spans="1:6" ht="13.5" thickBot="1">
      <c r="A608" s="227"/>
      <c r="B608" s="227"/>
      <c r="C608" s="221"/>
      <c r="D608" s="221"/>
      <c r="E608" s="221"/>
      <c r="F608" s="230"/>
    </row>
    <row r="609" spans="1:6" ht="13.5" thickBot="1">
      <c r="A609" s="227"/>
      <c r="B609" s="227"/>
      <c r="C609" s="221"/>
      <c r="D609" s="221"/>
      <c r="E609" s="221"/>
      <c r="F609" s="230"/>
    </row>
    <row r="610" spans="1:6" ht="13.5" thickBot="1">
      <c r="A610" s="227"/>
      <c r="B610" s="227"/>
      <c r="C610" s="221"/>
      <c r="D610" s="221"/>
      <c r="E610" s="221"/>
      <c r="F610" s="230"/>
    </row>
    <row r="611" spans="1:6" ht="13.5" thickBot="1">
      <c r="A611" s="227"/>
      <c r="B611" s="227"/>
      <c r="C611" s="221"/>
      <c r="D611" s="221"/>
      <c r="E611" s="221"/>
      <c r="F611" s="230"/>
    </row>
    <row r="612" spans="1:6" ht="13.5" thickBot="1">
      <c r="A612" s="227"/>
      <c r="B612" s="227"/>
      <c r="C612" s="221"/>
      <c r="D612" s="221"/>
      <c r="E612" s="221"/>
      <c r="F612" s="230"/>
    </row>
    <row r="613" spans="1:6" ht="13.5" thickBot="1">
      <c r="A613" s="227"/>
      <c r="B613" s="227"/>
      <c r="C613" s="221"/>
      <c r="D613" s="221"/>
      <c r="E613" s="221"/>
      <c r="F613" s="230"/>
    </row>
    <row r="614" spans="1:6" ht="13.5" thickBot="1">
      <c r="A614" s="227"/>
      <c r="B614" s="227"/>
      <c r="C614" s="221"/>
      <c r="D614" s="221"/>
      <c r="E614" s="221"/>
      <c r="F614" s="230"/>
    </row>
    <row r="615" spans="1:6" ht="13.5" thickBot="1">
      <c r="A615" s="227"/>
      <c r="B615" s="227"/>
      <c r="C615" s="221"/>
      <c r="D615" s="221"/>
      <c r="E615" s="221"/>
      <c r="F615" s="230"/>
    </row>
    <row r="616" spans="1:6" ht="13.5" thickBot="1">
      <c r="A616" s="227"/>
      <c r="B616" s="227"/>
      <c r="C616" s="221"/>
      <c r="D616" s="221"/>
      <c r="E616" s="221"/>
      <c r="F616" s="230"/>
    </row>
    <row r="617" spans="1:6" ht="13.5" thickBot="1">
      <c r="A617" s="227"/>
      <c r="B617" s="227"/>
      <c r="C617" s="221"/>
      <c r="D617" s="221"/>
      <c r="E617" s="221"/>
      <c r="F617" s="230"/>
    </row>
    <row r="618" spans="1:6" ht="13.5" thickBot="1">
      <c r="A618" s="227"/>
      <c r="B618" s="227"/>
      <c r="C618" s="221"/>
      <c r="D618" s="221"/>
      <c r="E618" s="221"/>
      <c r="F618" s="230"/>
    </row>
    <row r="619" spans="1:6" ht="13.5" thickBot="1">
      <c r="A619" s="227"/>
      <c r="B619" s="227"/>
      <c r="C619" s="221"/>
      <c r="D619" s="221"/>
      <c r="E619" s="221"/>
      <c r="F619" s="230"/>
    </row>
    <row r="620" spans="1:6" ht="13.5" thickBot="1">
      <c r="A620" s="227"/>
      <c r="B620" s="227"/>
      <c r="C620" s="221"/>
      <c r="D620" s="221"/>
      <c r="E620" s="221"/>
      <c r="F620" s="230"/>
    </row>
    <row r="621" spans="1:6" ht="13.5" thickBot="1">
      <c r="A621" s="227"/>
      <c r="B621" s="227"/>
      <c r="C621" s="221"/>
      <c r="D621" s="221"/>
      <c r="E621" s="221"/>
      <c r="F621" s="230"/>
    </row>
    <row r="622" spans="1:6" ht="13.5" thickBot="1">
      <c r="A622" s="227"/>
      <c r="B622" s="227"/>
      <c r="C622" s="221"/>
      <c r="D622" s="221"/>
      <c r="E622" s="221"/>
      <c r="F622" s="230"/>
    </row>
    <row r="623" spans="1:6" ht="13.5" thickBot="1">
      <c r="A623" s="227"/>
      <c r="B623" s="227"/>
      <c r="C623" s="221"/>
      <c r="D623" s="221"/>
      <c r="E623" s="221"/>
      <c r="F623" s="230"/>
    </row>
    <row r="624" spans="1:6" ht="13.5" thickBot="1">
      <c r="A624" s="227"/>
      <c r="B624" s="227"/>
      <c r="C624" s="221"/>
      <c r="D624" s="221"/>
      <c r="E624" s="221"/>
      <c r="F624" s="230"/>
    </row>
    <row r="625" spans="1:6" ht="13.5" thickBot="1">
      <c r="A625" s="227"/>
      <c r="B625" s="227"/>
      <c r="C625" s="221"/>
      <c r="D625" s="221"/>
      <c r="E625" s="221"/>
      <c r="F625" s="230"/>
    </row>
    <row r="626" spans="1:6" ht="13.5" thickBot="1">
      <c r="A626" s="227"/>
      <c r="B626" s="227"/>
      <c r="C626" s="221"/>
      <c r="D626" s="221"/>
      <c r="E626" s="221"/>
      <c r="F626" s="230"/>
    </row>
    <row r="627" spans="1:6" ht="13.5" thickBot="1">
      <c r="A627" s="227"/>
      <c r="B627" s="227"/>
      <c r="C627" s="221"/>
      <c r="D627" s="221"/>
      <c r="E627" s="221"/>
      <c r="F627" s="230"/>
    </row>
    <row r="628" spans="1:6" ht="13.5" thickBot="1">
      <c r="A628" s="227"/>
      <c r="B628" s="227"/>
      <c r="C628" s="221"/>
      <c r="D628" s="221"/>
      <c r="E628" s="221"/>
      <c r="F628" s="230"/>
    </row>
    <row r="629" spans="1:6" ht="13.5" thickBot="1">
      <c r="A629" s="227"/>
      <c r="B629" s="227"/>
      <c r="C629" s="221"/>
      <c r="D629" s="221"/>
      <c r="E629" s="221"/>
      <c r="F629" s="230"/>
    </row>
    <row r="630" spans="1:6" ht="13.5" thickBot="1">
      <c r="A630" s="227"/>
      <c r="B630" s="227"/>
      <c r="C630" s="221"/>
      <c r="D630" s="221"/>
      <c r="E630" s="221"/>
      <c r="F630" s="230"/>
    </row>
    <row r="631" spans="1:6" ht="13.5" thickBot="1">
      <c r="A631" s="227"/>
      <c r="B631" s="227"/>
      <c r="C631" s="221"/>
      <c r="D631" s="221"/>
      <c r="E631" s="221"/>
      <c r="F631" s="230"/>
    </row>
    <row r="632" spans="1:6" ht="13.5" thickBot="1">
      <c r="A632" s="227"/>
      <c r="B632" s="227"/>
      <c r="C632" s="221"/>
      <c r="D632" s="221"/>
      <c r="E632" s="221"/>
      <c r="F632" s="230"/>
    </row>
    <row r="633" spans="1:6" ht="13.5" thickBot="1">
      <c r="A633" s="227"/>
      <c r="B633" s="227"/>
      <c r="C633" s="221"/>
      <c r="D633" s="221"/>
      <c r="E633" s="221"/>
      <c r="F633" s="230"/>
    </row>
    <row r="634" spans="1:6" ht="13.5" thickBot="1">
      <c r="A634" s="227"/>
      <c r="B634" s="227"/>
      <c r="C634" s="221"/>
      <c r="D634" s="221"/>
      <c r="E634" s="221"/>
      <c r="F634" s="230"/>
    </row>
    <row r="635" spans="1:6" ht="13.5" thickBot="1">
      <c r="A635" s="227"/>
      <c r="B635" s="227"/>
      <c r="C635" s="221"/>
      <c r="D635" s="221"/>
      <c r="E635" s="221"/>
      <c r="F635" s="230"/>
    </row>
    <row r="636" spans="1:6" ht="13.5" thickBot="1">
      <c r="A636" s="227"/>
      <c r="B636" s="227"/>
      <c r="C636" s="221"/>
      <c r="D636" s="221"/>
      <c r="E636" s="221"/>
      <c r="F636" s="230"/>
    </row>
    <row r="637" spans="1:6" ht="13.5" thickBot="1">
      <c r="A637" s="227"/>
      <c r="B637" s="227"/>
      <c r="C637" s="221"/>
      <c r="D637" s="221"/>
      <c r="E637" s="221"/>
      <c r="F637" s="230"/>
    </row>
    <row r="638" spans="1:6" ht="13.5" thickBot="1">
      <c r="A638" s="227"/>
      <c r="B638" s="227"/>
      <c r="C638" s="221"/>
      <c r="D638" s="221"/>
      <c r="E638" s="221"/>
      <c r="F638" s="230"/>
    </row>
    <row r="639" spans="1:6" ht="13.5" thickBot="1">
      <c r="A639" s="227"/>
      <c r="B639" s="227"/>
      <c r="C639" s="221"/>
      <c r="D639" s="221"/>
      <c r="E639" s="221"/>
      <c r="F639" s="230"/>
    </row>
    <row r="640" spans="1:6" ht="13.5" thickBot="1">
      <c r="A640" s="227"/>
      <c r="B640" s="227"/>
      <c r="C640" s="221"/>
      <c r="D640" s="221"/>
      <c r="E640" s="221"/>
      <c r="F640" s="230"/>
    </row>
    <row r="641" spans="1:6" ht="13.5" thickBot="1">
      <c r="A641" s="227"/>
      <c r="B641" s="227"/>
      <c r="C641" s="221"/>
      <c r="D641" s="221"/>
      <c r="E641" s="221"/>
      <c r="F641" s="230"/>
    </row>
    <row r="642" spans="1:6" ht="13.5" thickBot="1">
      <c r="A642" s="227"/>
      <c r="B642" s="227"/>
      <c r="C642" s="221"/>
      <c r="D642" s="221"/>
      <c r="E642" s="221"/>
      <c r="F642" s="230"/>
    </row>
    <row r="643" spans="1:6" ht="13.5" thickBot="1">
      <c r="A643" s="227"/>
      <c r="B643" s="227"/>
      <c r="C643" s="221"/>
      <c r="D643" s="221"/>
      <c r="E643" s="221"/>
      <c r="F643" s="230"/>
    </row>
    <row r="644" spans="1:6" ht="13.5" thickBot="1">
      <c r="A644" s="227"/>
      <c r="B644" s="227"/>
      <c r="C644" s="221"/>
      <c r="D644" s="221"/>
      <c r="E644" s="221"/>
      <c r="F644" s="230"/>
    </row>
    <row r="645" spans="1:6" ht="13.5" thickBot="1">
      <c r="A645" s="227"/>
      <c r="B645" s="227"/>
      <c r="C645" s="221"/>
      <c r="D645" s="221"/>
      <c r="E645" s="221"/>
      <c r="F645" s="230"/>
    </row>
    <row r="646" spans="1:6" ht="13.5" thickBot="1">
      <c r="A646" s="227"/>
      <c r="B646" s="227"/>
      <c r="C646" s="221"/>
      <c r="D646" s="221"/>
      <c r="E646" s="221"/>
      <c r="F646" s="230"/>
    </row>
    <row r="647" spans="1:6" ht="13.5" thickBot="1">
      <c r="A647" s="227"/>
      <c r="B647" s="227"/>
      <c r="C647" s="221"/>
      <c r="D647" s="221"/>
      <c r="E647" s="221"/>
      <c r="F647" s="230"/>
    </row>
    <row r="648" spans="1:6" ht="13.5" thickBot="1">
      <c r="A648" s="227"/>
      <c r="B648" s="227"/>
      <c r="C648" s="221"/>
      <c r="D648" s="221"/>
      <c r="E648" s="221"/>
      <c r="F648" s="230"/>
    </row>
    <row r="649" spans="1:6" ht="13.5" thickBot="1">
      <c r="A649" s="227"/>
      <c r="B649" s="227"/>
      <c r="C649" s="221"/>
      <c r="D649" s="221"/>
      <c r="E649" s="221"/>
      <c r="F649" s="230"/>
    </row>
    <row r="650" spans="1:6" ht="13.5" thickBot="1">
      <c r="A650" s="227"/>
      <c r="B650" s="227"/>
      <c r="C650" s="221"/>
      <c r="D650" s="221"/>
      <c r="E650" s="221"/>
      <c r="F650" s="230"/>
    </row>
    <row r="651" spans="1:6" ht="13.5" thickBot="1">
      <c r="A651" s="227"/>
      <c r="B651" s="227"/>
      <c r="C651" s="221"/>
      <c r="D651" s="221"/>
      <c r="E651" s="221"/>
      <c r="F651" s="230"/>
    </row>
    <row r="652" spans="1:6" ht="13.5" thickBot="1">
      <c r="A652" s="227"/>
      <c r="B652" s="227"/>
      <c r="C652" s="221"/>
      <c r="D652" s="221"/>
      <c r="E652" s="221"/>
      <c r="F652" s="230"/>
    </row>
    <row r="653" spans="1:6" ht="13.5" thickBot="1">
      <c r="A653" s="227"/>
      <c r="B653" s="227"/>
      <c r="C653" s="221"/>
      <c r="D653" s="221"/>
      <c r="E653" s="221"/>
      <c r="F653" s="230"/>
    </row>
    <row r="654" spans="1:6" ht="13.5" thickBot="1">
      <c r="A654" s="227"/>
      <c r="B654" s="227"/>
      <c r="C654" s="221"/>
      <c r="D654" s="221"/>
      <c r="E654" s="221"/>
      <c r="F654" s="230"/>
    </row>
    <row r="655" spans="1:6" ht="13.5" thickBot="1">
      <c r="A655" s="227"/>
      <c r="B655" s="227"/>
      <c r="C655" s="221"/>
      <c r="D655" s="221"/>
      <c r="E655" s="221"/>
      <c r="F655" s="230"/>
    </row>
    <row r="656" spans="1:6" ht="13.5" thickBot="1">
      <c r="A656" s="227"/>
      <c r="B656" s="227"/>
      <c r="C656" s="221"/>
      <c r="D656" s="221"/>
      <c r="E656" s="221"/>
      <c r="F656" s="230"/>
    </row>
    <row r="657" spans="1:6" ht="13.5" thickBot="1">
      <c r="A657" s="227"/>
      <c r="B657" s="227"/>
      <c r="C657" s="221"/>
      <c r="D657" s="221"/>
      <c r="E657" s="221"/>
      <c r="F657" s="230"/>
    </row>
    <row r="658" spans="1:6" ht="13.5" thickBot="1">
      <c r="A658" s="227"/>
      <c r="B658" s="227"/>
      <c r="C658" s="221"/>
      <c r="D658" s="221"/>
      <c r="E658" s="221"/>
      <c r="F658" s="230"/>
    </row>
    <row r="659" spans="1:6" ht="13.5" thickBot="1">
      <c r="A659" s="227"/>
      <c r="B659" s="227"/>
      <c r="C659" s="221"/>
      <c r="D659" s="221"/>
      <c r="E659" s="221"/>
      <c r="F659" s="230"/>
    </row>
    <row r="660" spans="1:6" ht="13.5" thickBot="1">
      <c r="A660" s="227"/>
      <c r="B660" s="227"/>
      <c r="C660" s="221"/>
      <c r="D660" s="221"/>
      <c r="E660" s="221"/>
      <c r="F660" s="230"/>
    </row>
    <row r="661" spans="1:6" ht="13.5" thickBot="1">
      <c r="A661" s="227"/>
      <c r="B661" s="227"/>
      <c r="C661" s="221"/>
      <c r="D661" s="221"/>
      <c r="E661" s="221"/>
      <c r="F661" s="230"/>
    </row>
    <row r="662" spans="1:6" ht="13.5" thickBot="1">
      <c r="A662" s="227"/>
      <c r="B662" s="227"/>
      <c r="C662" s="221"/>
      <c r="D662" s="221"/>
      <c r="E662" s="221"/>
      <c r="F662" s="230"/>
    </row>
    <row r="663" spans="1:6" ht="13.5" thickBot="1">
      <c r="A663" s="227"/>
      <c r="B663" s="227"/>
      <c r="C663" s="221"/>
      <c r="D663" s="221"/>
      <c r="E663" s="221"/>
      <c r="F663" s="230"/>
    </row>
    <row r="664" spans="1:6" ht="13.5" thickBot="1">
      <c r="A664" s="227"/>
      <c r="B664" s="227"/>
      <c r="C664" s="221"/>
      <c r="D664" s="221"/>
      <c r="E664" s="221"/>
      <c r="F664" s="230"/>
    </row>
    <row r="665" spans="1:6" ht="13.5" thickBot="1">
      <c r="A665" s="227"/>
      <c r="B665" s="227"/>
      <c r="C665" s="221"/>
      <c r="D665" s="221"/>
      <c r="E665" s="221"/>
      <c r="F665" s="230"/>
    </row>
    <row r="666" spans="1:6" ht="13.5" thickBot="1">
      <c r="A666" s="227"/>
      <c r="B666" s="227"/>
      <c r="C666" s="221"/>
      <c r="D666" s="221"/>
      <c r="E666" s="221"/>
      <c r="F666" s="230"/>
    </row>
    <row r="667" spans="1:6" ht="13.5" thickBot="1">
      <c r="A667" s="227"/>
      <c r="B667" s="227"/>
      <c r="C667" s="221"/>
      <c r="D667" s="221"/>
      <c r="E667" s="221"/>
      <c r="F667" s="230"/>
    </row>
    <row r="668" spans="1:6" ht="13.5" thickBot="1">
      <c r="A668" s="227"/>
      <c r="B668" s="227"/>
      <c r="C668" s="221"/>
      <c r="D668" s="221"/>
      <c r="E668" s="221"/>
      <c r="F668" s="230"/>
    </row>
    <row r="669" spans="1:6" ht="13.5" thickBot="1">
      <c r="A669" s="227"/>
      <c r="B669" s="227"/>
      <c r="C669" s="221"/>
      <c r="D669" s="221"/>
      <c r="E669" s="221"/>
      <c r="F669" s="230"/>
    </row>
    <row r="670" spans="1:6" ht="13.5" thickBot="1">
      <c r="A670" s="227"/>
      <c r="B670" s="227"/>
      <c r="C670" s="221"/>
      <c r="D670" s="221"/>
      <c r="E670" s="221"/>
      <c r="F670" s="230"/>
    </row>
    <row r="671" spans="1:6" ht="13.5" thickBot="1">
      <c r="A671" s="227"/>
      <c r="B671" s="227"/>
      <c r="C671" s="221"/>
      <c r="D671" s="221"/>
      <c r="E671" s="221"/>
      <c r="F671" s="230"/>
    </row>
    <row r="672" spans="1:6" ht="13.5" thickBot="1">
      <c r="A672" s="227"/>
      <c r="B672" s="227"/>
      <c r="C672" s="221"/>
      <c r="D672" s="221"/>
      <c r="E672" s="221"/>
      <c r="F672" s="230"/>
    </row>
    <row r="673" spans="1:6" ht="13.5" thickBot="1">
      <c r="A673" s="227"/>
      <c r="B673" s="227"/>
      <c r="C673" s="221"/>
      <c r="D673" s="221"/>
      <c r="E673" s="221"/>
      <c r="F673" s="230"/>
    </row>
    <row r="674" spans="1:6" ht="13.5" thickBot="1">
      <c r="A674" s="227"/>
      <c r="B674" s="227"/>
      <c r="C674" s="221"/>
      <c r="D674" s="221"/>
      <c r="E674" s="221"/>
      <c r="F674" s="230"/>
    </row>
    <row r="675" spans="1:6" ht="13.5" thickBot="1">
      <c r="A675" s="227"/>
      <c r="B675" s="227"/>
      <c r="C675" s="221"/>
      <c r="D675" s="221"/>
      <c r="E675" s="221"/>
      <c r="F675" s="230"/>
    </row>
    <row r="676" spans="1:6" ht="13.5" thickBot="1">
      <c r="A676" s="227"/>
      <c r="B676" s="227"/>
      <c r="C676" s="221"/>
      <c r="D676" s="221"/>
      <c r="E676" s="221"/>
      <c r="F676" s="230"/>
    </row>
    <row r="677" spans="1:6" ht="13.5" thickBot="1">
      <c r="A677" s="227"/>
      <c r="B677" s="227"/>
      <c r="C677" s="221"/>
      <c r="D677" s="221"/>
      <c r="E677" s="221"/>
      <c r="F677" s="230"/>
    </row>
    <row r="678" spans="1:6" ht="13.5" thickBot="1">
      <c r="A678" s="227"/>
      <c r="B678" s="227"/>
      <c r="C678" s="221"/>
      <c r="D678" s="221"/>
      <c r="E678" s="221"/>
      <c r="F678" s="230"/>
    </row>
    <row r="679" spans="1:6" ht="13.5" thickBot="1">
      <c r="A679" s="227"/>
      <c r="B679" s="227"/>
      <c r="C679" s="221"/>
      <c r="D679" s="221"/>
      <c r="E679" s="221"/>
      <c r="F679" s="230"/>
    </row>
    <row r="680" spans="1:6" ht="13.5" thickBot="1">
      <c r="A680" s="227"/>
      <c r="B680" s="227"/>
      <c r="C680" s="221"/>
      <c r="D680" s="221"/>
      <c r="E680" s="221"/>
      <c r="F680" s="230"/>
    </row>
    <row r="681" spans="1:6" ht="13.5" thickBot="1">
      <c r="A681" s="227"/>
      <c r="B681" s="227"/>
      <c r="C681" s="221"/>
      <c r="D681" s="221"/>
      <c r="E681" s="221"/>
      <c r="F681" s="230"/>
    </row>
    <row r="682" spans="1:6" ht="13.5" thickBot="1">
      <c r="A682" s="227"/>
      <c r="B682" s="227"/>
      <c r="C682" s="221"/>
      <c r="D682" s="221"/>
      <c r="E682" s="221"/>
      <c r="F682" s="230"/>
    </row>
    <row r="683" spans="1:6" ht="13.5" thickBot="1">
      <c r="A683" s="227"/>
      <c r="B683" s="227"/>
      <c r="C683" s="221"/>
      <c r="D683" s="221"/>
      <c r="E683" s="221"/>
      <c r="F683" s="230"/>
    </row>
    <row r="684" spans="1:6" ht="13.5" thickBot="1">
      <c r="A684" s="227"/>
      <c r="B684" s="227"/>
      <c r="C684" s="221"/>
      <c r="D684" s="221"/>
      <c r="E684" s="221"/>
      <c r="F684" s="230"/>
    </row>
    <row r="685" spans="1:6" ht="13.5" thickBot="1">
      <c r="A685" s="227"/>
      <c r="B685" s="227"/>
      <c r="C685" s="221"/>
      <c r="D685" s="221"/>
      <c r="E685" s="221"/>
      <c r="F685" s="230"/>
    </row>
    <row r="686" spans="1:6" ht="13.5" thickBot="1">
      <c r="A686" s="227"/>
      <c r="B686" s="227"/>
      <c r="C686" s="221"/>
      <c r="D686" s="221"/>
      <c r="E686" s="221"/>
      <c r="F686" s="230"/>
    </row>
    <row r="687" spans="1:6" ht="13.5" thickBot="1">
      <c r="A687" s="227"/>
      <c r="B687" s="227"/>
      <c r="C687" s="221"/>
      <c r="D687" s="221"/>
      <c r="E687" s="221"/>
      <c r="F687" s="230"/>
    </row>
    <row r="688" spans="1:6" ht="13.5" thickBot="1">
      <c r="A688" s="227"/>
      <c r="B688" s="227"/>
      <c r="C688" s="221"/>
      <c r="D688" s="221"/>
      <c r="E688" s="221"/>
      <c r="F688" s="230"/>
    </row>
    <row r="689" spans="1:6" ht="13.5" thickBot="1">
      <c r="A689" s="227"/>
      <c r="B689" s="227"/>
      <c r="C689" s="221"/>
      <c r="D689" s="221"/>
      <c r="E689" s="221"/>
      <c r="F689" s="230"/>
    </row>
    <row r="690" spans="1:6" ht="13.5" thickBot="1">
      <c r="A690" s="227"/>
      <c r="B690" s="227"/>
      <c r="C690" s="221"/>
      <c r="D690" s="221"/>
      <c r="E690" s="221"/>
      <c r="F690" s="230"/>
    </row>
    <row r="691" spans="1:6" ht="13.5" thickBot="1">
      <c r="A691" s="227"/>
      <c r="B691" s="227"/>
      <c r="C691" s="221"/>
      <c r="D691" s="221"/>
      <c r="E691" s="221"/>
      <c r="F691" s="230"/>
    </row>
    <row r="692" spans="1:6" ht="13.5" thickBot="1">
      <c r="A692" s="227"/>
      <c r="B692" s="227"/>
      <c r="C692" s="221"/>
      <c r="D692" s="221"/>
      <c r="E692" s="221"/>
      <c r="F692" s="230"/>
    </row>
    <row r="693" spans="1:6" ht="13.5" thickBot="1">
      <c r="A693" s="227"/>
      <c r="B693" s="227"/>
      <c r="C693" s="221"/>
      <c r="D693" s="221"/>
      <c r="E693" s="221"/>
      <c r="F693" s="230"/>
    </row>
    <row r="694" spans="1:6" ht="13.5" thickBot="1">
      <c r="A694" s="227"/>
      <c r="B694" s="227"/>
      <c r="C694" s="221"/>
      <c r="D694" s="221"/>
      <c r="E694" s="221"/>
      <c r="F694" s="230"/>
    </row>
    <row r="695" spans="1:6" ht="13.5" thickBot="1">
      <c r="A695" s="227"/>
      <c r="B695" s="227"/>
      <c r="C695" s="221"/>
      <c r="D695" s="221"/>
      <c r="E695" s="221"/>
      <c r="F695" s="230"/>
    </row>
    <row r="696" spans="1:6" ht="13.5" thickBot="1">
      <c r="A696" s="227"/>
      <c r="B696" s="227"/>
      <c r="C696" s="221"/>
      <c r="D696" s="221"/>
      <c r="E696" s="221"/>
      <c r="F696" s="230"/>
    </row>
    <row r="697" spans="1:6" ht="13.5" thickBot="1">
      <c r="A697" s="227"/>
      <c r="B697" s="227"/>
      <c r="C697" s="221"/>
      <c r="D697" s="221"/>
      <c r="E697" s="221"/>
      <c r="F697" s="230"/>
    </row>
    <row r="698" spans="1:6" ht="13.5" thickBot="1">
      <c r="A698" s="227"/>
      <c r="B698" s="227"/>
      <c r="C698" s="221"/>
      <c r="D698" s="221"/>
      <c r="E698" s="221"/>
      <c r="F698" s="230"/>
    </row>
    <row r="699" spans="1:6" ht="13.5" thickBot="1">
      <c r="A699" s="227"/>
      <c r="B699" s="227"/>
      <c r="C699" s="221"/>
      <c r="D699" s="221"/>
      <c r="E699" s="221"/>
      <c r="F699" s="230"/>
    </row>
    <row r="700" spans="1:6" ht="13.5" thickBot="1">
      <c r="A700" s="227"/>
      <c r="B700" s="227"/>
      <c r="C700" s="221"/>
      <c r="D700" s="221"/>
      <c r="E700" s="221"/>
      <c r="F700" s="230"/>
    </row>
    <row r="701" spans="1:6" ht="13.5" thickBot="1">
      <c r="A701" s="227"/>
      <c r="B701" s="227"/>
      <c r="C701" s="221"/>
      <c r="D701" s="221"/>
      <c r="E701" s="221"/>
      <c r="F701" s="230"/>
    </row>
    <row r="702" spans="1:6" ht="13.5" thickBot="1">
      <c r="A702" s="227"/>
      <c r="B702" s="227"/>
      <c r="C702" s="221"/>
      <c r="D702" s="221"/>
      <c r="E702" s="221"/>
      <c r="F702" s="230"/>
    </row>
    <row r="703" spans="1:6" ht="13.5" thickBot="1">
      <c r="A703" s="227"/>
      <c r="B703" s="227"/>
      <c r="C703" s="221"/>
      <c r="D703" s="221"/>
      <c r="E703" s="221"/>
      <c r="F703" s="230"/>
    </row>
    <row r="704" spans="1:6" ht="13.5" thickBot="1">
      <c r="A704" s="227"/>
      <c r="B704" s="227"/>
      <c r="C704" s="221"/>
      <c r="D704" s="221"/>
      <c r="E704" s="221"/>
      <c r="F704" s="230"/>
    </row>
    <row r="705" spans="1:6" ht="13.5" thickBot="1">
      <c r="A705" s="227"/>
      <c r="B705" s="227"/>
      <c r="C705" s="221"/>
      <c r="D705" s="221"/>
      <c r="E705" s="221"/>
      <c r="F705" s="230"/>
    </row>
    <row r="706" spans="1:6" ht="13.5" thickBot="1">
      <c r="A706" s="227"/>
      <c r="B706" s="227"/>
      <c r="C706" s="221"/>
      <c r="D706" s="221"/>
      <c r="E706" s="221"/>
      <c r="F706" s="230"/>
    </row>
    <row r="707" spans="1:6" ht="13.5" thickBot="1">
      <c r="A707" s="227"/>
      <c r="B707" s="227"/>
      <c r="C707" s="221"/>
      <c r="D707" s="221"/>
      <c r="E707" s="221"/>
      <c r="F707" s="230"/>
    </row>
    <row r="708" spans="1:6" ht="13.5" thickBot="1">
      <c r="A708" s="227"/>
      <c r="B708" s="227"/>
      <c r="C708" s="221"/>
      <c r="D708" s="221"/>
      <c r="E708" s="221"/>
      <c r="F708" s="230"/>
    </row>
    <row r="709" spans="1:6" ht="13.5" thickBot="1">
      <c r="A709" s="227"/>
      <c r="B709" s="227"/>
      <c r="C709" s="221"/>
      <c r="D709" s="221"/>
      <c r="E709" s="221"/>
      <c r="F709" s="230"/>
    </row>
    <row r="710" spans="1:6" ht="13.5" thickBot="1">
      <c r="A710" s="227"/>
      <c r="B710" s="227"/>
      <c r="C710" s="221"/>
      <c r="D710" s="221"/>
      <c r="E710" s="221"/>
      <c r="F710" s="230"/>
    </row>
    <row r="711" spans="1:6" ht="13.5" thickBot="1">
      <c r="A711" s="227"/>
      <c r="B711" s="227"/>
      <c r="C711" s="221"/>
      <c r="D711" s="221"/>
      <c r="E711" s="221"/>
      <c r="F711" s="230"/>
    </row>
    <row r="712" spans="1:6" ht="13.5" thickBot="1">
      <c r="A712" s="227"/>
      <c r="B712" s="227"/>
      <c r="C712" s="221"/>
      <c r="D712" s="221"/>
      <c r="E712" s="221"/>
      <c r="F712" s="230"/>
    </row>
    <row r="713" spans="1:6" ht="13.5" thickBot="1">
      <c r="A713" s="227"/>
      <c r="B713" s="227"/>
      <c r="C713" s="221"/>
      <c r="D713" s="221"/>
      <c r="E713" s="221"/>
      <c r="F713" s="230"/>
    </row>
    <row r="714" spans="1:6" ht="13.5" thickBot="1">
      <c r="A714" s="227"/>
      <c r="B714" s="227"/>
      <c r="C714" s="221"/>
      <c r="D714" s="221"/>
      <c r="E714" s="221"/>
      <c r="F714" s="230"/>
    </row>
    <row r="715" spans="1:6" ht="13.5" thickBot="1">
      <c r="A715" s="227"/>
      <c r="B715" s="227"/>
      <c r="C715" s="221"/>
      <c r="D715" s="221"/>
      <c r="E715" s="221"/>
      <c r="F715" s="230"/>
    </row>
    <row r="716" spans="1:6" ht="13.5" thickBot="1">
      <c r="A716" s="227"/>
      <c r="B716" s="227"/>
      <c r="C716" s="221"/>
      <c r="D716" s="221"/>
      <c r="E716" s="221"/>
      <c r="F716" s="230"/>
    </row>
    <row r="717" spans="1:6" ht="13.5" thickBot="1">
      <c r="A717" s="227"/>
      <c r="B717" s="227"/>
      <c r="C717" s="221"/>
      <c r="D717" s="221"/>
      <c r="E717" s="221"/>
      <c r="F717" s="230"/>
    </row>
    <row r="718" spans="1:6" ht="13.5" thickBot="1">
      <c r="A718" s="227"/>
      <c r="B718" s="227"/>
      <c r="C718" s="221"/>
      <c r="D718" s="221"/>
      <c r="E718" s="221"/>
      <c r="F718" s="230"/>
    </row>
    <row r="719" spans="1:6" ht="13.5" thickBot="1">
      <c r="A719" s="227"/>
      <c r="B719" s="227"/>
      <c r="C719" s="221"/>
      <c r="D719" s="221"/>
      <c r="E719" s="221"/>
      <c r="F719" s="230"/>
    </row>
    <row r="720" spans="1:6" ht="13.5" thickBot="1">
      <c r="A720" s="227"/>
      <c r="B720" s="227"/>
      <c r="C720" s="221"/>
      <c r="D720" s="221"/>
      <c r="E720" s="221"/>
      <c r="F720" s="230"/>
    </row>
    <row r="721" spans="1:6" ht="13.5" thickBot="1">
      <c r="A721" s="227"/>
      <c r="B721" s="227"/>
      <c r="C721" s="221"/>
      <c r="D721" s="221"/>
      <c r="E721" s="221"/>
      <c r="F721" s="230"/>
    </row>
    <row r="722" spans="1:6" ht="13.5" thickBot="1">
      <c r="A722" s="227"/>
      <c r="B722" s="227"/>
      <c r="C722" s="221"/>
      <c r="D722" s="221"/>
      <c r="E722" s="221"/>
      <c r="F722" s="230"/>
    </row>
    <row r="723" spans="1:6" ht="13.5" thickBot="1">
      <c r="A723" s="227"/>
      <c r="B723" s="227"/>
      <c r="C723" s="221"/>
      <c r="D723" s="221"/>
      <c r="E723" s="221"/>
      <c r="F723" s="230"/>
    </row>
    <row r="724" spans="1:6" ht="13.5" thickBot="1">
      <c r="A724" s="227"/>
      <c r="B724" s="227"/>
      <c r="C724" s="221"/>
      <c r="D724" s="221"/>
      <c r="E724" s="221"/>
      <c r="F724" s="230"/>
    </row>
    <row r="725" spans="1:6" ht="13.5" thickBot="1">
      <c r="A725" s="227"/>
      <c r="B725" s="227"/>
      <c r="C725" s="221"/>
      <c r="D725" s="221"/>
      <c r="E725" s="221"/>
      <c r="F725" s="230"/>
    </row>
    <row r="726" spans="1:6" ht="13.5" thickBot="1">
      <c r="A726" s="227"/>
      <c r="B726" s="227"/>
      <c r="C726" s="221"/>
      <c r="D726" s="221"/>
      <c r="E726" s="221"/>
      <c r="F726" s="230"/>
    </row>
    <row r="727" spans="1:6" ht="13.5" thickBot="1">
      <c r="A727" s="227"/>
      <c r="B727" s="227"/>
      <c r="C727" s="221"/>
      <c r="D727" s="221"/>
      <c r="E727" s="221"/>
      <c r="F727" s="230"/>
    </row>
    <row r="728" spans="1:6" ht="13.5" thickBot="1">
      <c r="A728" s="227"/>
      <c r="B728" s="227"/>
      <c r="C728" s="221"/>
      <c r="D728" s="221"/>
      <c r="E728" s="221"/>
      <c r="F728" s="230"/>
    </row>
    <row r="729" spans="1:6" ht="13.5" thickBot="1">
      <c r="A729" s="227"/>
      <c r="B729" s="227"/>
      <c r="C729" s="221"/>
      <c r="D729" s="221"/>
      <c r="E729" s="221"/>
      <c r="F729" s="230"/>
    </row>
    <row r="730" spans="1:6" ht="13.5" thickBot="1">
      <c r="A730" s="227"/>
      <c r="B730" s="227"/>
      <c r="C730" s="221"/>
      <c r="D730" s="221"/>
      <c r="E730" s="221"/>
      <c r="F730" s="230"/>
    </row>
    <row r="731" spans="1:6" ht="13.5" thickBot="1">
      <c r="A731" s="227"/>
      <c r="B731" s="227"/>
      <c r="C731" s="221"/>
      <c r="D731" s="221"/>
      <c r="E731" s="221"/>
      <c r="F731" s="230"/>
    </row>
    <row r="732" spans="1:6" ht="13.5" thickBot="1">
      <c r="A732" s="227"/>
      <c r="B732" s="227"/>
      <c r="C732" s="221"/>
      <c r="D732" s="221"/>
      <c r="E732" s="221"/>
      <c r="F732" s="230"/>
    </row>
    <row r="733" spans="1:6" ht="13.5" thickBot="1">
      <c r="A733" s="227"/>
      <c r="B733" s="227"/>
      <c r="C733" s="221"/>
      <c r="D733" s="221"/>
      <c r="E733" s="221"/>
      <c r="F733" s="230"/>
    </row>
    <row r="734" spans="1:6" ht="13.5" thickBot="1">
      <c r="A734" s="227"/>
      <c r="B734" s="227"/>
      <c r="C734" s="221"/>
      <c r="D734" s="221"/>
      <c r="E734" s="221"/>
      <c r="F734" s="230"/>
    </row>
    <row r="735" spans="1:6" ht="13.5" thickBot="1">
      <c r="A735" s="227"/>
      <c r="B735" s="227"/>
      <c r="C735" s="221"/>
      <c r="D735" s="221"/>
      <c r="E735" s="221"/>
      <c r="F735" s="230"/>
    </row>
    <row r="736" spans="1:6" ht="13.5" thickBot="1">
      <c r="A736" s="227"/>
      <c r="B736" s="227"/>
      <c r="C736" s="221"/>
      <c r="D736" s="221"/>
      <c r="E736" s="221"/>
      <c r="F736" s="230"/>
    </row>
    <row r="737" spans="1:6" ht="13.5" thickBot="1">
      <c r="A737" s="227"/>
      <c r="B737" s="227"/>
      <c r="C737" s="221"/>
      <c r="D737" s="221"/>
      <c r="E737" s="221"/>
      <c r="F737" s="230"/>
    </row>
    <row r="738" spans="1:6" ht="13.5" thickBot="1">
      <c r="A738" s="227"/>
      <c r="B738" s="227"/>
      <c r="C738" s="221"/>
      <c r="D738" s="221"/>
      <c r="E738" s="221"/>
      <c r="F738" s="230"/>
    </row>
    <row r="739" spans="1:6" ht="13.5" thickBot="1">
      <c r="A739" s="227"/>
      <c r="B739" s="227"/>
      <c r="C739" s="221"/>
      <c r="D739" s="221"/>
      <c r="E739" s="221"/>
      <c r="F739" s="230"/>
    </row>
    <row r="740" spans="1:6" ht="13.5" thickBot="1">
      <c r="A740" s="227"/>
      <c r="B740" s="227"/>
      <c r="C740" s="221"/>
      <c r="D740" s="221"/>
      <c r="E740" s="221"/>
      <c r="F740" s="230"/>
    </row>
    <row r="741" spans="1:6" ht="13.5" thickBot="1">
      <c r="A741" s="227"/>
      <c r="B741" s="227"/>
      <c r="C741" s="221"/>
      <c r="D741" s="221"/>
      <c r="E741" s="221"/>
      <c r="F741" s="230"/>
    </row>
    <row r="742" spans="1:6" ht="13.5" thickBot="1">
      <c r="A742" s="227"/>
      <c r="B742" s="227"/>
      <c r="C742" s="221"/>
      <c r="D742" s="221"/>
      <c r="E742" s="221"/>
      <c r="F742" s="230"/>
    </row>
    <row r="743" spans="1:6" ht="13.5" thickBot="1">
      <c r="A743" s="227"/>
      <c r="B743" s="227"/>
      <c r="C743" s="221"/>
      <c r="D743" s="221"/>
      <c r="E743" s="221"/>
      <c r="F743" s="230"/>
    </row>
    <row r="744" spans="1:6" ht="13.5" thickBot="1">
      <c r="A744" s="227"/>
      <c r="B744" s="227"/>
      <c r="C744" s="221"/>
      <c r="D744" s="221"/>
      <c r="E744" s="221"/>
      <c r="F744" s="230"/>
    </row>
    <row r="745" spans="1:6" ht="13.5" thickBot="1">
      <c r="A745" s="227"/>
      <c r="B745" s="227"/>
      <c r="C745" s="221"/>
      <c r="D745" s="221"/>
      <c r="E745" s="221"/>
      <c r="F745" s="230"/>
    </row>
    <row r="746" spans="1:6" ht="13.5" thickBot="1">
      <c r="A746" s="227"/>
      <c r="B746" s="227"/>
      <c r="C746" s="221"/>
      <c r="D746" s="221"/>
      <c r="E746" s="221"/>
      <c r="F746" s="230"/>
    </row>
    <row r="747" spans="1:6" ht="13.5" thickBot="1">
      <c r="A747" s="227"/>
      <c r="B747" s="227"/>
      <c r="C747" s="221"/>
      <c r="D747" s="221"/>
      <c r="E747" s="221"/>
      <c r="F747" s="230"/>
    </row>
    <row r="748" spans="1:6" ht="13.5" thickBot="1">
      <c r="A748" s="227"/>
      <c r="B748" s="227"/>
      <c r="C748" s="221"/>
      <c r="D748" s="221"/>
      <c r="E748" s="221"/>
      <c r="F748" s="230"/>
    </row>
    <row r="749" spans="1:6" ht="13.5" thickBot="1">
      <c r="A749" s="227"/>
      <c r="B749" s="227"/>
      <c r="C749" s="221"/>
      <c r="D749" s="221"/>
      <c r="E749" s="221"/>
      <c r="F749" s="230"/>
    </row>
    <row r="750" spans="1:6" ht="13.5" thickBot="1">
      <c r="A750" s="227"/>
      <c r="B750" s="227"/>
      <c r="C750" s="221"/>
      <c r="D750" s="221"/>
      <c r="E750" s="221"/>
      <c r="F750" s="230"/>
    </row>
    <row r="751" spans="1:6" ht="13.5" thickBot="1">
      <c r="A751" s="227"/>
      <c r="B751" s="227"/>
      <c r="C751" s="221"/>
      <c r="D751" s="221"/>
      <c r="E751" s="221"/>
      <c r="F751" s="230"/>
    </row>
    <row r="752" spans="1:6" ht="13.5" thickBot="1">
      <c r="A752" s="227"/>
      <c r="B752" s="227"/>
      <c r="C752" s="221"/>
      <c r="D752" s="221"/>
      <c r="E752" s="221"/>
      <c r="F752" s="230"/>
    </row>
    <row r="753" spans="1:6" ht="13.5" thickBot="1">
      <c r="A753" s="227"/>
      <c r="B753" s="227"/>
      <c r="C753" s="221"/>
      <c r="D753" s="221"/>
      <c r="E753" s="221"/>
      <c r="F753" s="230"/>
    </row>
    <row r="754" spans="1:6" ht="13.5" thickBot="1">
      <c r="A754" s="227"/>
      <c r="B754" s="227"/>
      <c r="C754" s="221"/>
      <c r="D754" s="221"/>
      <c r="E754" s="221"/>
      <c r="F754" s="230"/>
    </row>
    <row r="755" spans="1:6" ht="13.5" thickBot="1">
      <c r="A755" s="227"/>
      <c r="B755" s="227"/>
      <c r="C755" s="221"/>
      <c r="D755" s="221"/>
      <c r="E755" s="221"/>
      <c r="F755" s="230"/>
    </row>
    <row r="756" spans="1:6" ht="13.5" thickBot="1">
      <c r="A756" s="227"/>
      <c r="B756" s="227"/>
      <c r="C756" s="221"/>
      <c r="D756" s="221"/>
      <c r="E756" s="221"/>
      <c r="F756" s="230"/>
    </row>
    <row r="757" spans="1:6" ht="13.5" thickBot="1">
      <c r="A757" s="227"/>
      <c r="B757" s="227"/>
      <c r="C757" s="221"/>
      <c r="D757" s="221"/>
      <c r="E757" s="221"/>
      <c r="F757" s="230"/>
    </row>
    <row r="758" spans="1:6" ht="13.5" thickBot="1">
      <c r="A758" s="227"/>
      <c r="B758" s="227"/>
      <c r="C758" s="221"/>
      <c r="D758" s="221"/>
      <c r="E758" s="221"/>
      <c r="F758" s="230"/>
    </row>
    <row r="759" spans="1:6" ht="13.5" thickBot="1">
      <c r="A759" s="227"/>
      <c r="B759" s="227"/>
      <c r="C759" s="221"/>
      <c r="D759" s="221"/>
      <c r="E759" s="221"/>
      <c r="F759" s="230"/>
    </row>
    <row r="760" spans="1:6" ht="13.5" thickBot="1">
      <c r="A760" s="227"/>
      <c r="B760" s="227"/>
      <c r="C760" s="221"/>
      <c r="D760" s="221"/>
      <c r="E760" s="221"/>
      <c r="F760" s="230"/>
    </row>
    <row r="761" spans="1:6" ht="13.5" thickBot="1">
      <c r="A761" s="227"/>
      <c r="B761" s="227"/>
      <c r="C761" s="221"/>
      <c r="D761" s="221"/>
      <c r="E761" s="221"/>
      <c r="F761" s="230"/>
    </row>
    <row r="762" spans="1:6" ht="13.5" thickBot="1">
      <c r="A762" s="227"/>
      <c r="B762" s="227"/>
      <c r="C762" s="221"/>
      <c r="D762" s="221"/>
      <c r="E762" s="221"/>
      <c r="F762" s="230"/>
    </row>
    <row r="763" spans="1:6" ht="13.5" thickBot="1">
      <c r="A763" s="227"/>
      <c r="B763" s="227"/>
      <c r="C763" s="221"/>
      <c r="D763" s="221"/>
      <c r="E763" s="221"/>
      <c r="F763" s="230"/>
    </row>
    <row r="764" spans="1:6" ht="13.5" thickBot="1">
      <c r="A764" s="227"/>
      <c r="B764" s="227"/>
      <c r="C764" s="221"/>
      <c r="D764" s="221"/>
      <c r="E764" s="221"/>
      <c r="F764" s="230"/>
    </row>
    <row r="765" spans="1:6" ht="13.5" thickBot="1">
      <c r="A765" s="227"/>
      <c r="B765" s="227"/>
      <c r="C765" s="221"/>
      <c r="D765" s="221"/>
      <c r="E765" s="221"/>
      <c r="F765" s="230"/>
    </row>
    <row r="766" spans="1:6" ht="13.5" thickBot="1">
      <c r="A766" s="227"/>
      <c r="B766" s="227"/>
      <c r="C766" s="221"/>
      <c r="D766" s="221"/>
      <c r="E766" s="221"/>
      <c r="F766" s="230"/>
    </row>
    <row r="767" spans="1:6" ht="13.5" thickBot="1">
      <c r="A767" s="227"/>
      <c r="B767" s="227"/>
      <c r="C767" s="221"/>
      <c r="D767" s="221"/>
      <c r="E767" s="221"/>
      <c r="F767" s="230"/>
    </row>
    <row r="768" spans="1:6" ht="13.5" thickBot="1">
      <c r="A768" s="227"/>
      <c r="B768" s="227"/>
      <c r="C768" s="221"/>
      <c r="D768" s="221"/>
      <c r="E768" s="221"/>
      <c r="F768" s="230"/>
    </row>
    <row r="769" spans="1:6" ht="13.5" thickBot="1">
      <c r="A769" s="227"/>
      <c r="B769" s="227"/>
      <c r="C769" s="221"/>
      <c r="D769" s="221"/>
      <c r="E769" s="221"/>
      <c r="F769" s="230"/>
    </row>
    <row r="770" spans="1:6" ht="13.5" thickBot="1">
      <c r="A770" s="227"/>
      <c r="B770" s="227"/>
      <c r="C770" s="221"/>
      <c r="D770" s="221"/>
      <c r="E770" s="221"/>
      <c r="F770" s="230"/>
    </row>
    <row r="771" spans="1:6" ht="13.5" thickBot="1">
      <c r="A771" s="227"/>
      <c r="B771" s="227"/>
      <c r="C771" s="221"/>
      <c r="D771" s="221"/>
      <c r="E771" s="221"/>
      <c r="F771" s="230"/>
    </row>
    <row r="772" spans="1:6" ht="13.5" thickBot="1">
      <c r="A772" s="227"/>
      <c r="B772" s="227"/>
      <c r="C772" s="221"/>
      <c r="D772" s="221"/>
      <c r="E772" s="221"/>
      <c r="F772" s="230"/>
    </row>
    <row r="773" spans="1:6" ht="13.5" thickBot="1">
      <c r="A773" s="227"/>
      <c r="B773" s="227"/>
      <c r="C773" s="221"/>
      <c r="D773" s="221"/>
      <c r="E773" s="221"/>
      <c r="F773" s="230"/>
    </row>
    <row r="774" spans="1:6" ht="13.5" thickBot="1">
      <c r="A774" s="227"/>
      <c r="B774" s="227"/>
      <c r="C774" s="221"/>
      <c r="D774" s="221"/>
      <c r="E774" s="221"/>
      <c r="F774" s="230"/>
    </row>
    <row r="775" spans="1:6" ht="13.5" thickBot="1">
      <c r="A775" s="227"/>
      <c r="B775" s="227"/>
      <c r="C775" s="221"/>
      <c r="D775" s="221"/>
      <c r="E775" s="221"/>
      <c r="F775" s="230"/>
    </row>
    <row r="776" spans="1:6" ht="13.5" thickBot="1">
      <c r="A776" s="227"/>
      <c r="B776" s="227"/>
      <c r="C776" s="221"/>
      <c r="D776" s="221"/>
      <c r="E776" s="221"/>
      <c r="F776" s="230"/>
    </row>
    <row r="777" spans="1:6" ht="13.5" thickBot="1">
      <c r="A777" s="227"/>
      <c r="B777" s="227"/>
      <c r="C777" s="221"/>
      <c r="D777" s="221"/>
      <c r="E777" s="221"/>
      <c r="F777" s="230"/>
    </row>
    <row r="778" spans="1:6" ht="13.5" thickBot="1">
      <c r="A778" s="227"/>
      <c r="B778" s="227"/>
      <c r="C778" s="221"/>
      <c r="D778" s="221"/>
      <c r="E778" s="221"/>
      <c r="F778" s="230"/>
    </row>
    <row r="779" spans="1:6" ht="13.5" thickBot="1">
      <c r="A779" s="227"/>
      <c r="B779" s="227"/>
      <c r="C779" s="221"/>
      <c r="D779" s="221"/>
      <c r="E779" s="221"/>
      <c r="F779" s="230"/>
    </row>
    <row r="780" spans="1:6" ht="13.5" thickBot="1">
      <c r="A780" s="227"/>
      <c r="B780" s="227"/>
      <c r="C780" s="221"/>
      <c r="D780" s="221"/>
      <c r="E780" s="221"/>
      <c r="F780" s="230"/>
    </row>
    <row r="781" spans="1:6" ht="13.5" thickBot="1">
      <c r="A781" s="227"/>
      <c r="B781" s="227"/>
      <c r="C781" s="221"/>
      <c r="D781" s="221"/>
      <c r="E781" s="221"/>
      <c r="F781" s="230"/>
    </row>
    <row r="782" spans="1:6" ht="13.5" thickBot="1">
      <c r="A782" s="227"/>
      <c r="B782" s="227"/>
      <c r="C782" s="221"/>
      <c r="D782" s="221"/>
      <c r="E782" s="221"/>
      <c r="F782" s="230"/>
    </row>
    <row r="783" spans="1:6" ht="13.5" thickBot="1">
      <c r="A783" s="227"/>
      <c r="B783" s="227"/>
      <c r="C783" s="221"/>
      <c r="D783" s="221"/>
      <c r="E783" s="221"/>
      <c r="F783" s="230"/>
    </row>
    <row r="784" spans="1:6" ht="13.5" thickBot="1">
      <c r="A784" s="227"/>
      <c r="B784" s="227"/>
      <c r="C784" s="221"/>
      <c r="D784" s="221"/>
      <c r="E784" s="221"/>
      <c r="F784" s="230"/>
    </row>
    <row r="785" spans="1:6" ht="13.5" thickBot="1">
      <c r="A785" s="227"/>
      <c r="B785" s="227"/>
      <c r="C785" s="221"/>
      <c r="D785" s="221"/>
      <c r="E785" s="221"/>
      <c r="F785" s="230"/>
    </row>
    <row r="786" spans="1:6" ht="13.5" thickBot="1">
      <c r="A786" s="227"/>
      <c r="B786" s="227"/>
      <c r="C786" s="221"/>
      <c r="D786" s="221"/>
      <c r="E786" s="221"/>
      <c r="F786" s="230"/>
    </row>
    <row r="787" spans="1:6" ht="13.5" thickBot="1">
      <c r="A787" s="227"/>
      <c r="B787" s="227"/>
      <c r="C787" s="221"/>
      <c r="D787" s="221"/>
      <c r="E787" s="221"/>
      <c r="F787" s="230"/>
    </row>
    <row r="788" spans="1:6" ht="13.5" thickBot="1">
      <c r="A788" s="227"/>
      <c r="B788" s="227"/>
      <c r="C788" s="221"/>
      <c r="D788" s="221"/>
      <c r="E788" s="221"/>
      <c r="F788" s="230"/>
    </row>
    <row r="789" spans="1:6" ht="13.5" thickBot="1">
      <c r="A789" s="227"/>
      <c r="B789" s="227"/>
      <c r="C789" s="221"/>
      <c r="D789" s="221"/>
      <c r="E789" s="221"/>
      <c r="F789" s="230"/>
    </row>
    <row r="790" spans="1:6" ht="13.5" thickBot="1">
      <c r="A790" s="227"/>
      <c r="B790" s="227"/>
      <c r="C790" s="221"/>
      <c r="D790" s="221"/>
      <c r="E790" s="221"/>
      <c r="F790" s="230"/>
    </row>
    <row r="791" spans="1:6" ht="13.5" thickBot="1">
      <c r="A791" s="227"/>
      <c r="B791" s="227"/>
      <c r="C791" s="221"/>
      <c r="D791" s="221"/>
      <c r="E791" s="221"/>
      <c r="F791" s="230"/>
    </row>
    <row r="792" spans="1:6" ht="13.5" thickBot="1">
      <c r="A792" s="227"/>
      <c r="B792" s="227"/>
      <c r="C792" s="221"/>
      <c r="D792" s="221"/>
      <c r="E792" s="221"/>
      <c r="F792" s="230"/>
    </row>
    <row r="793" spans="1:6" ht="13.5" thickBot="1">
      <c r="A793" s="227"/>
      <c r="B793" s="227"/>
      <c r="C793" s="221"/>
      <c r="D793" s="221"/>
      <c r="E793" s="221"/>
      <c r="F793" s="230"/>
    </row>
    <row r="794" spans="1:6" ht="13.5" thickBot="1">
      <c r="A794" s="227"/>
      <c r="B794" s="227"/>
      <c r="C794" s="221"/>
      <c r="D794" s="221"/>
      <c r="E794" s="221"/>
      <c r="F794" s="230"/>
    </row>
    <row r="795" spans="1:6" ht="13.5" thickBot="1">
      <c r="A795" s="227"/>
      <c r="B795" s="227"/>
      <c r="C795" s="221"/>
      <c r="D795" s="221"/>
      <c r="E795" s="221"/>
      <c r="F795" s="230"/>
    </row>
    <row r="796" spans="1:6" ht="13.5" thickBot="1">
      <c r="A796" s="227"/>
      <c r="B796" s="227"/>
      <c r="C796" s="221"/>
      <c r="D796" s="221"/>
      <c r="E796" s="221"/>
      <c r="F796" s="230"/>
    </row>
    <row r="797" spans="1:6" ht="13.5" thickBot="1">
      <c r="A797" s="227"/>
      <c r="B797" s="227"/>
      <c r="C797" s="221"/>
      <c r="D797" s="221"/>
      <c r="E797" s="221"/>
      <c r="F797" s="230"/>
    </row>
    <row r="798" spans="1:6" ht="13.5" thickBot="1">
      <c r="A798" s="227"/>
      <c r="B798" s="227"/>
      <c r="C798" s="221"/>
      <c r="D798" s="221"/>
      <c r="E798" s="221"/>
      <c r="F798" s="230"/>
    </row>
    <row r="799" spans="1:6" ht="13.5" thickBot="1">
      <c r="A799" s="227"/>
      <c r="B799" s="227"/>
      <c r="C799" s="221"/>
      <c r="D799" s="221"/>
      <c r="E799" s="221"/>
      <c r="F799" s="230"/>
    </row>
    <row r="800" spans="1:6" ht="13.5" thickBot="1">
      <c r="A800" s="227"/>
      <c r="B800" s="227"/>
      <c r="C800" s="221"/>
      <c r="D800" s="221"/>
      <c r="E800" s="221"/>
      <c r="F800" s="230"/>
    </row>
    <row r="801" spans="1:6" ht="13.5" thickBot="1">
      <c r="A801" s="227"/>
      <c r="B801" s="227"/>
      <c r="C801" s="221"/>
      <c r="D801" s="221"/>
      <c r="E801" s="221"/>
      <c r="F801" s="230"/>
    </row>
    <row r="802" spans="1:6" ht="13.5" thickBot="1">
      <c r="A802" s="227"/>
      <c r="B802" s="227"/>
      <c r="C802" s="221"/>
      <c r="D802" s="221"/>
      <c r="E802" s="221"/>
      <c r="F802" s="230"/>
    </row>
    <row r="803" spans="1:6" ht="13.5" thickBot="1">
      <c r="A803" s="227"/>
      <c r="B803" s="227"/>
      <c r="C803" s="221"/>
      <c r="D803" s="221"/>
      <c r="E803" s="221"/>
      <c r="F803" s="230"/>
    </row>
    <row r="804" spans="1:6" ht="13.5" thickBot="1">
      <c r="A804" s="227"/>
      <c r="B804" s="227"/>
      <c r="C804" s="221"/>
      <c r="D804" s="221"/>
      <c r="E804" s="221"/>
      <c r="F804" s="230"/>
    </row>
    <row r="805" spans="1:6" ht="13.5" thickBot="1">
      <c r="A805" s="227"/>
      <c r="B805" s="227"/>
      <c r="C805" s="221"/>
      <c r="D805" s="221"/>
      <c r="E805" s="221"/>
      <c r="F805" s="230"/>
    </row>
    <row r="806" spans="1:6" ht="13.5" thickBot="1">
      <c r="A806" s="227"/>
      <c r="B806" s="227"/>
      <c r="C806" s="221"/>
      <c r="D806" s="221"/>
      <c r="E806" s="221"/>
      <c r="F806" s="230"/>
    </row>
    <row r="807" spans="1:6" ht="13.5" thickBot="1">
      <c r="A807" s="227"/>
      <c r="B807" s="227"/>
      <c r="C807" s="221"/>
      <c r="D807" s="221"/>
      <c r="E807" s="221"/>
      <c r="F807" s="230"/>
    </row>
    <row r="808" spans="1:6" ht="13.5" thickBot="1">
      <c r="A808" s="227"/>
      <c r="B808" s="227"/>
      <c r="C808" s="221"/>
      <c r="D808" s="221"/>
      <c r="E808" s="221"/>
      <c r="F808" s="230"/>
    </row>
    <row r="809" spans="1:6" ht="13.5" thickBot="1">
      <c r="A809" s="227"/>
      <c r="B809" s="227"/>
      <c r="C809" s="221"/>
      <c r="D809" s="221"/>
      <c r="E809" s="221"/>
      <c r="F809" s="230"/>
    </row>
    <row r="810" spans="1:6" ht="13.5" thickBot="1">
      <c r="A810" s="227"/>
      <c r="B810" s="227"/>
      <c r="C810" s="221"/>
      <c r="D810" s="221"/>
      <c r="E810" s="221"/>
      <c r="F810" s="230"/>
    </row>
    <row r="811" spans="1:6" ht="13.5" thickBot="1">
      <c r="A811" s="227"/>
      <c r="B811" s="227"/>
      <c r="C811" s="221"/>
      <c r="D811" s="221"/>
      <c r="E811" s="221"/>
      <c r="F811" s="230"/>
    </row>
    <row r="812" spans="1:6" ht="13.5" thickBot="1">
      <c r="A812" s="227"/>
      <c r="B812" s="227"/>
      <c r="C812" s="221"/>
      <c r="D812" s="221"/>
      <c r="E812" s="221"/>
      <c r="F812" s="230"/>
    </row>
    <row r="813" spans="1:6" ht="13.5" thickBot="1">
      <c r="A813" s="227"/>
      <c r="B813" s="227"/>
      <c r="C813" s="221"/>
      <c r="D813" s="221"/>
      <c r="E813" s="221"/>
      <c r="F813" s="230"/>
    </row>
    <row r="814" spans="1:6" ht="13.5" thickBot="1">
      <c r="A814" s="227"/>
      <c r="B814" s="227"/>
      <c r="C814" s="221"/>
      <c r="D814" s="221"/>
      <c r="E814" s="221"/>
      <c r="F814" s="230"/>
    </row>
    <row r="815" spans="1:6" ht="13.5" thickBot="1">
      <c r="A815" s="227"/>
      <c r="B815" s="227"/>
      <c r="C815" s="221"/>
      <c r="D815" s="221"/>
      <c r="E815" s="221"/>
      <c r="F815" s="230"/>
    </row>
    <row r="816" spans="1:6" ht="13.5" thickBot="1">
      <c r="A816" s="227"/>
      <c r="B816" s="227"/>
      <c r="C816" s="221"/>
      <c r="D816" s="221"/>
      <c r="E816" s="221"/>
      <c r="F816" s="230"/>
    </row>
    <row r="817" spans="1:6" ht="13.5" thickBot="1">
      <c r="A817" s="227"/>
      <c r="B817" s="227"/>
      <c r="C817" s="221"/>
      <c r="D817" s="221"/>
      <c r="E817" s="221"/>
      <c r="F817" s="230"/>
    </row>
    <row r="818" spans="1:6" ht="13.5" thickBot="1">
      <c r="A818" s="227"/>
      <c r="B818" s="227"/>
      <c r="C818" s="221"/>
      <c r="D818" s="221"/>
      <c r="E818" s="221"/>
      <c r="F818" s="230"/>
    </row>
    <row r="819" spans="1:6" ht="13.5" thickBot="1">
      <c r="A819" s="227"/>
      <c r="B819" s="227"/>
      <c r="C819" s="221"/>
      <c r="D819" s="221"/>
      <c r="E819" s="221"/>
      <c r="F819" s="230"/>
    </row>
    <row r="820" spans="1:6" ht="13.5" thickBot="1">
      <c r="A820" s="227"/>
      <c r="B820" s="227"/>
      <c r="C820" s="221"/>
      <c r="D820" s="221"/>
      <c r="E820" s="221"/>
      <c r="F820" s="230"/>
    </row>
    <row r="821" spans="1:6" ht="13.5" thickBot="1">
      <c r="A821" s="227"/>
      <c r="B821" s="227"/>
      <c r="C821" s="221"/>
      <c r="D821" s="221"/>
      <c r="E821" s="221"/>
      <c r="F821" s="230"/>
    </row>
    <row r="822" spans="1:6" ht="13.5" thickBot="1">
      <c r="A822" s="227"/>
      <c r="B822" s="227"/>
      <c r="C822" s="221"/>
      <c r="D822" s="221"/>
      <c r="E822" s="221"/>
      <c r="F822" s="230"/>
    </row>
    <row r="823" spans="1:6" ht="13.5" thickBot="1">
      <c r="A823" s="227"/>
      <c r="B823" s="227"/>
      <c r="C823" s="221"/>
      <c r="D823" s="221"/>
      <c r="E823" s="221"/>
      <c r="F823" s="230"/>
    </row>
    <row r="824" spans="1:6" ht="13.5" thickBot="1">
      <c r="A824" s="227"/>
      <c r="B824" s="227"/>
      <c r="C824" s="221"/>
      <c r="D824" s="221"/>
      <c r="E824" s="221"/>
      <c r="F824" s="230"/>
    </row>
    <row r="825" spans="1:6" ht="13.5" thickBot="1">
      <c r="A825" s="227"/>
      <c r="B825" s="227"/>
      <c r="C825" s="221"/>
      <c r="D825" s="221"/>
      <c r="E825" s="221"/>
      <c r="F825" s="230"/>
    </row>
    <row r="826" spans="1:6" ht="13.5" thickBot="1">
      <c r="A826" s="227"/>
      <c r="B826" s="227"/>
      <c r="C826" s="221"/>
      <c r="D826" s="221"/>
      <c r="E826" s="221"/>
      <c r="F826" s="230"/>
    </row>
    <row r="827" spans="1:6" ht="13.5" thickBot="1">
      <c r="A827" s="227"/>
      <c r="B827" s="227"/>
      <c r="C827" s="221"/>
      <c r="D827" s="221"/>
      <c r="E827" s="221"/>
      <c r="F827" s="230"/>
    </row>
    <row r="828" spans="1:6" ht="13.5" thickBot="1">
      <c r="A828" s="227"/>
      <c r="B828" s="227"/>
      <c r="C828" s="221"/>
      <c r="D828" s="221"/>
      <c r="E828" s="221"/>
      <c r="F828" s="230"/>
    </row>
    <row r="829" spans="1:6" ht="13.5" thickBot="1">
      <c r="A829" s="227"/>
      <c r="B829" s="227"/>
      <c r="C829" s="221"/>
      <c r="D829" s="221"/>
      <c r="E829" s="221"/>
      <c r="F829" s="230"/>
    </row>
    <row r="830" spans="1:6" ht="13.5" thickBot="1">
      <c r="A830" s="227"/>
      <c r="B830" s="227"/>
      <c r="C830" s="221"/>
      <c r="D830" s="221"/>
      <c r="E830" s="221"/>
      <c r="F830" s="230"/>
    </row>
    <row r="831" spans="1:6" ht="13.5" thickBot="1">
      <c r="A831" s="227"/>
      <c r="B831" s="227"/>
      <c r="C831" s="221"/>
      <c r="D831" s="221"/>
      <c r="E831" s="221"/>
      <c r="F831" s="230"/>
    </row>
    <row r="832" spans="1:6" ht="13.5" thickBot="1">
      <c r="A832" s="227"/>
      <c r="B832" s="227"/>
      <c r="C832" s="221"/>
      <c r="D832" s="221"/>
      <c r="E832" s="221"/>
      <c r="F832" s="230"/>
    </row>
    <row r="833" spans="1:6" ht="13.5" thickBot="1">
      <c r="A833" s="227"/>
      <c r="B833" s="227"/>
      <c r="C833" s="221"/>
      <c r="D833" s="221"/>
      <c r="E833" s="221"/>
      <c r="F833" s="230"/>
    </row>
    <row r="834" spans="1:6" ht="13.5" thickBot="1">
      <c r="A834" s="227"/>
      <c r="B834" s="227"/>
      <c r="C834" s="221"/>
      <c r="D834" s="221"/>
      <c r="E834" s="221"/>
      <c r="F834" s="230"/>
    </row>
    <row r="835" spans="1:6" ht="13.5" thickBot="1">
      <c r="A835" s="227"/>
      <c r="B835" s="227"/>
      <c r="C835" s="221"/>
      <c r="D835" s="221"/>
      <c r="E835" s="221"/>
      <c r="F835" s="230"/>
    </row>
    <row r="836" spans="1:6" ht="13.5" thickBot="1">
      <c r="A836" s="227"/>
      <c r="B836" s="227"/>
      <c r="C836" s="221"/>
      <c r="D836" s="221"/>
      <c r="E836" s="221"/>
      <c r="F836" s="230"/>
    </row>
    <row r="837" spans="1:6" ht="13.5" thickBot="1">
      <c r="A837" s="227"/>
      <c r="B837" s="227"/>
      <c r="C837" s="221"/>
      <c r="D837" s="221"/>
      <c r="E837" s="221"/>
      <c r="F837" s="230"/>
    </row>
    <row r="838" spans="1:6" ht="13.5" thickBot="1">
      <c r="A838" s="227"/>
      <c r="B838" s="227"/>
      <c r="C838" s="221"/>
      <c r="D838" s="221"/>
      <c r="E838" s="221"/>
      <c r="F838" s="230"/>
    </row>
    <row r="839" spans="1:6" ht="13.5" thickBot="1">
      <c r="A839" s="227"/>
      <c r="B839" s="227"/>
      <c r="C839" s="221"/>
      <c r="D839" s="221"/>
      <c r="E839" s="221"/>
      <c r="F839" s="230"/>
    </row>
    <row r="840" spans="1:6" ht="13.5" thickBot="1">
      <c r="A840" s="227"/>
      <c r="B840" s="227"/>
      <c r="C840" s="221"/>
      <c r="D840" s="221"/>
      <c r="E840" s="221"/>
      <c r="F840" s="230"/>
    </row>
    <row r="841" spans="1:6" ht="13.5" thickBot="1">
      <c r="A841" s="227"/>
      <c r="B841" s="227"/>
      <c r="C841" s="221"/>
      <c r="D841" s="221"/>
      <c r="E841" s="221"/>
      <c r="F841" s="230"/>
    </row>
    <row r="842" spans="1:6" ht="13.5" thickBot="1">
      <c r="A842" s="227"/>
      <c r="B842" s="227"/>
      <c r="C842" s="221"/>
      <c r="D842" s="221"/>
      <c r="E842" s="221"/>
      <c r="F842" s="230"/>
    </row>
    <row r="843" spans="1:6" ht="13.5" thickBot="1">
      <c r="A843" s="227"/>
      <c r="B843" s="227"/>
      <c r="C843" s="221"/>
      <c r="D843" s="221"/>
      <c r="E843" s="221"/>
      <c r="F843" s="230"/>
    </row>
    <row r="844" spans="1:6" ht="13.5" thickBot="1">
      <c r="A844" s="227"/>
      <c r="B844" s="227"/>
      <c r="C844" s="221"/>
      <c r="D844" s="221"/>
      <c r="E844" s="221"/>
      <c r="F844" s="230"/>
    </row>
    <row r="845" spans="1:6" ht="13.5" thickBot="1">
      <c r="A845" s="227"/>
      <c r="B845" s="227"/>
      <c r="C845" s="221"/>
      <c r="D845" s="221"/>
      <c r="E845" s="221"/>
      <c r="F845" s="230"/>
    </row>
    <row r="846" spans="1:6" ht="13.5" thickBot="1">
      <c r="A846" s="227"/>
      <c r="B846" s="227"/>
      <c r="C846" s="221"/>
      <c r="D846" s="221"/>
      <c r="E846" s="221"/>
      <c r="F846" s="230"/>
    </row>
    <row r="847" spans="1:6" ht="13.5" thickBot="1">
      <c r="A847" s="227"/>
      <c r="B847" s="227"/>
      <c r="C847" s="221"/>
      <c r="D847" s="221"/>
      <c r="E847" s="221"/>
      <c r="F847" s="230"/>
    </row>
    <row r="848" spans="1:6" ht="13.5" thickBot="1">
      <c r="A848" s="227"/>
      <c r="B848" s="227"/>
      <c r="C848" s="221"/>
      <c r="D848" s="221"/>
      <c r="E848" s="221"/>
      <c r="F848" s="230"/>
    </row>
    <row r="849" spans="1:6" ht="13.5" thickBot="1">
      <c r="A849" s="227"/>
      <c r="B849" s="227"/>
      <c r="C849" s="221"/>
      <c r="D849" s="221"/>
      <c r="E849" s="221"/>
      <c r="F849" s="230"/>
    </row>
    <row r="850" spans="1:6" ht="13.5" thickBot="1">
      <c r="A850" s="227"/>
      <c r="B850" s="227"/>
      <c r="C850" s="221"/>
      <c r="D850" s="221"/>
      <c r="E850" s="221"/>
      <c r="F850" s="230"/>
    </row>
    <row r="851" spans="1:6" ht="13.5" thickBot="1">
      <c r="A851" s="227"/>
      <c r="B851" s="227"/>
      <c r="C851" s="221"/>
      <c r="D851" s="221"/>
      <c r="E851" s="221"/>
      <c r="F851" s="230"/>
    </row>
    <row r="852" spans="1:6" ht="13.5" thickBot="1">
      <c r="A852" s="227"/>
      <c r="B852" s="227"/>
      <c r="C852" s="221"/>
      <c r="D852" s="221"/>
      <c r="E852" s="221"/>
      <c r="F852" s="230"/>
    </row>
    <row r="853" spans="1:6" ht="13.5" thickBot="1">
      <c r="A853" s="227"/>
      <c r="B853" s="227"/>
      <c r="C853" s="221"/>
      <c r="D853" s="221"/>
      <c r="E853" s="221"/>
      <c r="F853" s="230"/>
    </row>
    <row r="854" spans="1:6" ht="13.5" thickBot="1">
      <c r="A854" s="227"/>
      <c r="B854" s="227"/>
      <c r="C854" s="221"/>
      <c r="D854" s="221"/>
      <c r="E854" s="221"/>
      <c r="F854" s="230"/>
    </row>
    <row r="855" spans="1:6" ht="13.5" thickBot="1">
      <c r="A855" s="227"/>
      <c r="B855" s="227"/>
      <c r="C855" s="221"/>
      <c r="D855" s="221"/>
      <c r="E855" s="221"/>
      <c r="F855" s="230"/>
    </row>
    <row r="856" spans="1:6" ht="13.5" thickBot="1">
      <c r="A856" s="227"/>
      <c r="B856" s="227"/>
      <c r="C856" s="221"/>
      <c r="D856" s="221"/>
      <c r="E856" s="221"/>
      <c r="F856" s="230"/>
    </row>
    <row r="857" spans="1:6" ht="13.5" thickBot="1">
      <c r="A857" s="227"/>
      <c r="B857" s="227"/>
      <c r="C857" s="221"/>
      <c r="D857" s="221"/>
      <c r="E857" s="221"/>
      <c r="F857" s="230"/>
    </row>
    <row r="858" spans="1:6" ht="13.5" thickBot="1">
      <c r="A858" s="227"/>
      <c r="B858" s="227"/>
      <c r="C858" s="221"/>
      <c r="D858" s="221"/>
      <c r="E858" s="221"/>
      <c r="F858" s="230"/>
    </row>
    <row r="859" spans="1:6" ht="13.5" thickBot="1">
      <c r="A859" s="227"/>
      <c r="B859" s="227"/>
      <c r="C859" s="221"/>
      <c r="D859" s="221"/>
      <c r="E859" s="221"/>
      <c r="F859" s="230"/>
    </row>
    <row r="860" spans="1:6" ht="13.5" thickBot="1">
      <c r="A860" s="227"/>
      <c r="B860" s="227"/>
      <c r="C860" s="221"/>
      <c r="D860" s="221"/>
      <c r="E860" s="221"/>
      <c r="F860" s="230"/>
    </row>
    <row r="861" spans="1:6" ht="13.5" thickBot="1">
      <c r="A861" s="227"/>
      <c r="B861" s="227"/>
      <c r="C861" s="221"/>
      <c r="D861" s="221"/>
      <c r="E861" s="221"/>
      <c r="F861" s="230"/>
    </row>
    <row r="862" spans="1:6" ht="13.5" thickBot="1">
      <c r="A862" s="227"/>
      <c r="B862" s="227"/>
      <c r="C862" s="221"/>
      <c r="D862" s="221"/>
      <c r="E862" s="221"/>
      <c r="F862" s="230"/>
    </row>
    <row r="863" spans="1:6" ht="13.5" thickBot="1">
      <c r="A863" s="227"/>
      <c r="B863" s="227"/>
      <c r="C863" s="221"/>
      <c r="D863" s="221"/>
      <c r="E863" s="221"/>
      <c r="F863" s="230"/>
    </row>
    <row r="864" spans="1:6" ht="13.5" thickBot="1">
      <c r="A864" s="227"/>
      <c r="B864" s="227"/>
      <c r="C864" s="221"/>
      <c r="D864" s="221"/>
      <c r="E864" s="221"/>
      <c r="F864" s="230"/>
    </row>
    <row r="865" spans="1:6" ht="13.5" thickBot="1">
      <c r="A865" s="227"/>
      <c r="B865" s="227"/>
      <c r="C865" s="221"/>
      <c r="D865" s="221"/>
      <c r="E865" s="221"/>
      <c r="F865" s="230"/>
    </row>
    <row r="866" spans="1:6" ht="13.5" thickBot="1">
      <c r="A866" s="227"/>
      <c r="B866" s="227"/>
      <c r="C866" s="221"/>
      <c r="D866" s="221"/>
      <c r="E866" s="221"/>
      <c r="F866" s="230"/>
    </row>
    <row r="867" spans="1:6" ht="13.5" thickBot="1">
      <c r="A867" s="227"/>
      <c r="B867" s="227"/>
      <c r="C867" s="221"/>
      <c r="D867" s="221"/>
      <c r="E867" s="221"/>
      <c r="F867" s="230"/>
    </row>
    <row r="868" spans="1:6" ht="13.5" thickBot="1">
      <c r="A868" s="227"/>
      <c r="B868" s="227"/>
      <c r="C868" s="221"/>
      <c r="D868" s="221"/>
      <c r="E868" s="221"/>
      <c r="F868" s="230"/>
    </row>
    <row r="869" spans="1:6" ht="13.5" thickBot="1">
      <c r="A869" s="227"/>
      <c r="B869" s="227"/>
      <c r="C869" s="221"/>
      <c r="D869" s="221"/>
      <c r="E869" s="221"/>
      <c r="F869" s="230"/>
    </row>
    <row r="870" spans="1:6" ht="13.5" thickBot="1">
      <c r="A870" s="227"/>
      <c r="B870" s="227"/>
      <c r="C870" s="221"/>
      <c r="D870" s="221"/>
      <c r="E870" s="221"/>
      <c r="F870" s="230"/>
    </row>
    <row r="871" spans="1:6" ht="13.5" thickBot="1">
      <c r="A871" s="227"/>
      <c r="B871" s="227"/>
      <c r="C871" s="221"/>
      <c r="D871" s="221"/>
      <c r="E871" s="221"/>
      <c r="F871" s="230"/>
    </row>
    <row r="872" spans="1:6" ht="13.5" thickBot="1">
      <c r="A872" s="227"/>
      <c r="B872" s="227"/>
      <c r="C872" s="221"/>
      <c r="D872" s="221"/>
      <c r="E872" s="221"/>
      <c r="F872" s="230"/>
    </row>
    <row r="873" spans="1:6" ht="13.5" thickBot="1">
      <c r="A873" s="227"/>
      <c r="B873" s="227"/>
      <c r="C873" s="221"/>
      <c r="D873" s="221"/>
      <c r="E873" s="221"/>
      <c r="F873" s="230"/>
    </row>
    <row r="874" spans="1:6" ht="13.5" thickBot="1">
      <c r="A874" s="227"/>
      <c r="B874" s="227"/>
      <c r="C874" s="221"/>
      <c r="D874" s="221"/>
      <c r="E874" s="221"/>
      <c r="F874" s="230"/>
    </row>
    <row r="875" spans="1:6" ht="13.5" thickBot="1">
      <c r="A875" s="227"/>
      <c r="B875" s="227"/>
      <c r="C875" s="221"/>
      <c r="D875" s="221"/>
      <c r="E875" s="221"/>
      <c r="F875" s="230"/>
    </row>
    <row r="876" spans="1:6" ht="13.5" thickBot="1">
      <c r="A876" s="227"/>
      <c r="B876" s="227"/>
      <c r="C876" s="221"/>
      <c r="D876" s="221"/>
      <c r="E876" s="221"/>
      <c r="F876" s="230"/>
    </row>
    <row r="877" spans="1:6" ht="13.5" thickBot="1">
      <c r="A877" s="227"/>
      <c r="B877" s="227"/>
      <c r="C877" s="221"/>
      <c r="D877" s="221"/>
      <c r="E877" s="221"/>
      <c r="F877" s="230"/>
    </row>
    <row r="878" spans="1:6" ht="13.5" thickBot="1">
      <c r="A878" s="227"/>
      <c r="B878" s="227"/>
      <c r="C878" s="221"/>
      <c r="D878" s="221"/>
      <c r="E878" s="221"/>
      <c r="F878" s="230"/>
    </row>
    <row r="879" spans="1:6" ht="13.5" thickBot="1">
      <c r="A879" s="227"/>
      <c r="B879" s="227"/>
      <c r="C879" s="221"/>
      <c r="D879" s="221"/>
      <c r="E879" s="221"/>
      <c r="F879" s="230"/>
    </row>
    <row r="880" spans="1:6" ht="13.5" thickBot="1">
      <c r="A880" s="227"/>
      <c r="B880" s="227"/>
      <c r="C880" s="221"/>
      <c r="D880" s="221"/>
      <c r="E880" s="221"/>
      <c r="F880" s="230"/>
    </row>
    <row r="881" spans="1:6" ht="13.5" thickBot="1">
      <c r="A881" s="227"/>
      <c r="B881" s="227"/>
      <c r="C881" s="221"/>
      <c r="D881" s="221"/>
      <c r="E881" s="221"/>
      <c r="F881" s="230"/>
    </row>
    <row r="882" spans="1:6" ht="13.5" thickBot="1">
      <c r="A882" s="227"/>
      <c r="B882" s="227"/>
      <c r="C882" s="221"/>
      <c r="D882" s="221"/>
      <c r="E882" s="221"/>
      <c r="F882" s="230"/>
    </row>
    <row r="883" spans="1:6" ht="13.5" thickBot="1">
      <c r="A883" s="227"/>
      <c r="B883" s="227"/>
      <c r="C883" s="221"/>
      <c r="D883" s="221"/>
      <c r="E883" s="221"/>
      <c r="F883" s="230"/>
    </row>
    <row r="884" spans="1:6" ht="13.5" thickBot="1">
      <c r="A884" s="227"/>
      <c r="B884" s="227"/>
      <c r="C884" s="221"/>
      <c r="D884" s="221"/>
      <c r="E884" s="221"/>
      <c r="F884" s="230"/>
    </row>
    <row r="885" spans="1:6" ht="13.5" thickBot="1">
      <c r="A885" s="227"/>
      <c r="B885" s="227"/>
      <c r="C885" s="221"/>
      <c r="D885" s="221"/>
      <c r="E885" s="221"/>
      <c r="F885" s="230"/>
    </row>
    <row r="886" spans="1:6" ht="13.5" thickBot="1">
      <c r="A886" s="227"/>
      <c r="B886" s="227"/>
      <c r="C886" s="221"/>
      <c r="D886" s="221"/>
      <c r="E886" s="221"/>
      <c r="F886" s="230"/>
    </row>
    <row r="887" spans="1:6" ht="13.5" thickBot="1">
      <c r="A887" s="227"/>
      <c r="B887" s="227"/>
      <c r="C887" s="221"/>
      <c r="D887" s="221"/>
      <c r="E887" s="221"/>
      <c r="F887" s="230"/>
    </row>
    <row r="888" spans="1:6" ht="13.5" thickBot="1">
      <c r="A888" s="227"/>
      <c r="B888" s="227"/>
      <c r="C888" s="221"/>
      <c r="D888" s="221"/>
      <c r="E888" s="221"/>
      <c r="F888" s="230"/>
    </row>
    <row r="889" spans="1:6" ht="13.5" thickBot="1">
      <c r="A889" s="227"/>
      <c r="B889" s="227"/>
      <c r="C889" s="221"/>
      <c r="D889" s="221"/>
      <c r="E889" s="221"/>
      <c r="F889" s="230"/>
    </row>
    <row r="890" spans="1:6" ht="13.5" thickBot="1">
      <c r="A890" s="227"/>
      <c r="B890" s="227"/>
      <c r="C890" s="221"/>
      <c r="D890" s="221"/>
      <c r="E890" s="221"/>
      <c r="F890" s="230"/>
    </row>
    <row r="891" spans="1:6" ht="13.5" thickBot="1">
      <c r="A891" s="227"/>
      <c r="B891" s="227"/>
      <c r="C891" s="221"/>
      <c r="D891" s="221"/>
      <c r="E891" s="221"/>
      <c r="F891" s="230"/>
    </row>
    <row r="892" spans="1:6" ht="13.5" thickBot="1">
      <c r="A892" s="227"/>
      <c r="B892" s="227"/>
      <c r="C892" s="221"/>
      <c r="D892" s="221"/>
      <c r="E892" s="221"/>
      <c r="F892" s="230"/>
    </row>
    <row r="893" spans="1:6" ht="13.5" thickBot="1">
      <c r="A893" s="227"/>
      <c r="B893" s="227"/>
      <c r="C893" s="221"/>
      <c r="D893" s="221"/>
      <c r="E893" s="221"/>
      <c r="F893" s="230"/>
    </row>
    <row r="894" spans="1:6" ht="13.5" thickBot="1">
      <c r="A894" s="227"/>
      <c r="B894" s="227"/>
      <c r="C894" s="221"/>
      <c r="D894" s="221"/>
      <c r="E894" s="221"/>
      <c r="F894" s="230"/>
    </row>
    <row r="895" spans="1:6" ht="13.5" thickBot="1">
      <c r="A895" s="227"/>
      <c r="B895" s="227"/>
      <c r="C895" s="221"/>
      <c r="D895" s="221"/>
      <c r="E895" s="221"/>
      <c r="F895" s="230"/>
    </row>
    <row r="896" spans="1:6" ht="13.5" thickBot="1">
      <c r="A896" s="227"/>
      <c r="B896" s="227"/>
      <c r="C896" s="221"/>
      <c r="D896" s="221"/>
      <c r="E896" s="221"/>
      <c r="F896" s="230"/>
    </row>
    <row r="897" spans="1:6" ht="13.5" thickBot="1">
      <c r="A897" s="227"/>
      <c r="B897" s="227"/>
      <c r="C897" s="221"/>
      <c r="D897" s="221"/>
      <c r="E897" s="221"/>
      <c r="F897" s="230"/>
    </row>
    <row r="898" spans="1:6" ht="13.5" thickBot="1">
      <c r="A898" s="227"/>
      <c r="B898" s="227"/>
      <c r="C898" s="221"/>
      <c r="D898" s="221"/>
      <c r="E898" s="221"/>
      <c r="F898" s="230"/>
    </row>
    <row r="899" spans="1:6" ht="13.5" thickBot="1">
      <c r="A899" s="227"/>
      <c r="B899" s="227"/>
      <c r="C899" s="221"/>
      <c r="D899" s="221"/>
      <c r="E899" s="221"/>
      <c r="F899" s="230"/>
    </row>
    <row r="900" spans="1:6" ht="13.5" thickBot="1">
      <c r="A900" s="227"/>
      <c r="B900" s="227"/>
      <c r="C900" s="221"/>
      <c r="D900" s="221"/>
      <c r="E900" s="221"/>
      <c r="F900" s="230"/>
    </row>
    <row r="901" spans="1:6" ht="13.5" thickBot="1">
      <c r="A901" s="227"/>
      <c r="B901" s="227"/>
      <c r="C901" s="221"/>
      <c r="D901" s="221"/>
      <c r="E901" s="221"/>
      <c r="F901" s="230"/>
    </row>
    <row r="902" spans="1:6" ht="13.5" thickBot="1">
      <c r="A902" s="227"/>
      <c r="B902" s="227"/>
      <c r="C902" s="221"/>
      <c r="D902" s="221"/>
      <c r="E902" s="221"/>
      <c r="F902" s="230"/>
    </row>
    <row r="903" spans="1:6" ht="13.5" thickBot="1">
      <c r="A903" s="227"/>
      <c r="B903" s="227"/>
      <c r="C903" s="221"/>
      <c r="D903" s="221"/>
      <c r="E903" s="221"/>
      <c r="F903" s="230"/>
    </row>
    <row r="904" spans="1:6" ht="13.5" thickBot="1">
      <c r="A904" s="227"/>
      <c r="B904" s="227"/>
      <c r="C904" s="221"/>
      <c r="D904" s="221"/>
      <c r="E904" s="221"/>
      <c r="F904" s="230"/>
    </row>
    <row r="905" spans="1:6" ht="13.5" thickBot="1">
      <c r="A905" s="227"/>
      <c r="B905" s="227"/>
      <c r="C905" s="221"/>
      <c r="D905" s="221"/>
      <c r="E905" s="221"/>
      <c r="F905" s="230"/>
    </row>
    <row r="906" spans="1:6" ht="13.5" thickBot="1">
      <c r="A906" s="227"/>
      <c r="B906" s="227"/>
      <c r="C906" s="221"/>
      <c r="D906" s="221"/>
      <c r="E906" s="221"/>
      <c r="F906" s="230"/>
    </row>
    <row r="907" spans="1:6" ht="13.5" thickBot="1">
      <c r="A907" s="227"/>
      <c r="B907" s="227"/>
      <c r="C907" s="221"/>
      <c r="D907" s="221"/>
      <c r="E907" s="221"/>
      <c r="F907" s="230"/>
    </row>
    <row r="908" spans="1:6" ht="13.5" thickBot="1">
      <c r="A908" s="227"/>
      <c r="B908" s="227"/>
      <c r="C908" s="221"/>
      <c r="D908" s="221"/>
      <c r="E908" s="221"/>
      <c r="F908" s="230"/>
    </row>
    <row r="909" spans="1:6" ht="13.5" thickBot="1">
      <c r="A909" s="227"/>
      <c r="B909" s="227"/>
      <c r="C909" s="221"/>
      <c r="D909" s="221"/>
      <c r="E909" s="221"/>
      <c r="F909" s="230"/>
    </row>
    <row r="910" spans="1:6" ht="13.5" thickBot="1">
      <c r="A910" s="227"/>
      <c r="B910" s="227"/>
      <c r="C910" s="221"/>
      <c r="D910" s="221"/>
      <c r="E910" s="221"/>
      <c r="F910" s="230"/>
    </row>
    <row r="911" spans="1:6" ht="13.5" thickBot="1">
      <c r="A911" s="227"/>
      <c r="B911" s="227"/>
      <c r="C911" s="221"/>
      <c r="D911" s="221"/>
      <c r="E911" s="221"/>
      <c r="F911" s="230"/>
    </row>
    <row r="912" spans="1:6" ht="13.5" thickBot="1">
      <c r="A912" s="227"/>
      <c r="B912" s="227"/>
      <c r="C912" s="221"/>
      <c r="D912" s="221"/>
      <c r="E912" s="221"/>
      <c r="F912" s="230"/>
    </row>
    <row r="913" spans="1:6" ht="13.5" thickBot="1">
      <c r="A913" s="227"/>
      <c r="B913" s="227"/>
      <c r="C913" s="221"/>
      <c r="D913" s="221"/>
      <c r="E913" s="221"/>
      <c r="F913" s="230"/>
    </row>
    <row r="914" spans="1:6" ht="13.5" thickBot="1">
      <c r="A914" s="227"/>
      <c r="B914" s="227"/>
      <c r="C914" s="221"/>
      <c r="D914" s="221"/>
      <c r="E914" s="221"/>
      <c r="F914" s="230"/>
    </row>
    <row r="915" spans="1:6" ht="13.5" thickBot="1">
      <c r="A915" s="227"/>
      <c r="B915" s="227"/>
      <c r="C915" s="221"/>
      <c r="D915" s="221"/>
      <c r="E915" s="221"/>
      <c r="F915" s="230"/>
    </row>
    <row r="916" spans="1:6" ht="13.5" thickBot="1">
      <c r="A916" s="227"/>
      <c r="B916" s="227"/>
      <c r="C916" s="221"/>
      <c r="D916" s="221"/>
      <c r="E916" s="221"/>
      <c r="F916" s="230"/>
    </row>
    <row r="917" spans="1:6" ht="13.5" thickBot="1">
      <c r="A917" s="227"/>
      <c r="B917" s="227"/>
      <c r="C917" s="221"/>
      <c r="D917" s="221"/>
      <c r="E917" s="221"/>
      <c r="F917" s="230"/>
    </row>
    <row r="918" spans="1:6" ht="13.5" thickBot="1">
      <c r="A918" s="227"/>
      <c r="B918" s="227"/>
      <c r="C918" s="221"/>
      <c r="D918" s="221"/>
      <c r="E918" s="221"/>
      <c r="F918" s="230"/>
    </row>
    <row r="919" spans="1:6" ht="13.5" thickBot="1">
      <c r="A919" s="227"/>
      <c r="B919" s="227"/>
      <c r="C919" s="221"/>
      <c r="D919" s="221"/>
      <c r="E919" s="221"/>
      <c r="F919" s="230"/>
    </row>
    <row r="920" spans="1:6" ht="13.5" thickBot="1">
      <c r="A920" s="227"/>
      <c r="B920" s="227"/>
      <c r="C920" s="221"/>
      <c r="D920" s="221"/>
      <c r="E920" s="221"/>
      <c r="F920" s="230"/>
    </row>
    <row r="921" spans="1:6" ht="13.5" thickBot="1">
      <c r="A921" s="227"/>
      <c r="B921" s="227"/>
      <c r="C921" s="221"/>
      <c r="D921" s="221"/>
      <c r="E921" s="221"/>
      <c r="F921" s="230"/>
    </row>
    <row r="922" spans="1:6" ht="13.5" thickBot="1">
      <c r="A922" s="227"/>
      <c r="B922" s="227"/>
      <c r="C922" s="221"/>
      <c r="D922" s="221"/>
      <c r="E922" s="221"/>
      <c r="F922" s="230"/>
    </row>
    <row r="923" spans="1:6" ht="13.5" thickBot="1">
      <c r="A923" s="227"/>
      <c r="B923" s="227"/>
      <c r="C923" s="221"/>
      <c r="D923" s="221"/>
      <c r="E923" s="221"/>
      <c r="F923" s="230"/>
    </row>
    <row r="924" spans="1:6" ht="13.5" thickBot="1">
      <c r="A924" s="227"/>
      <c r="B924" s="227"/>
      <c r="C924" s="221"/>
      <c r="D924" s="221"/>
      <c r="E924" s="221"/>
      <c r="F924" s="230"/>
    </row>
    <row r="925" spans="1:6" ht="13.5" thickBot="1">
      <c r="A925" s="227"/>
      <c r="B925" s="227"/>
      <c r="C925" s="221"/>
      <c r="D925" s="221"/>
      <c r="E925" s="221"/>
      <c r="F925" s="230"/>
    </row>
    <row r="926" spans="1:6" ht="13.5" thickBot="1">
      <c r="A926" s="227"/>
      <c r="B926" s="227"/>
      <c r="C926" s="221"/>
      <c r="D926" s="221"/>
      <c r="E926" s="221"/>
      <c r="F926" s="230"/>
    </row>
    <row r="927" spans="1:6" ht="13.5" thickBot="1">
      <c r="A927" s="227"/>
      <c r="B927" s="227"/>
      <c r="C927" s="221"/>
      <c r="D927" s="221"/>
      <c r="E927" s="221"/>
      <c r="F927" s="230"/>
    </row>
    <row r="928" spans="1:6" ht="13.5" thickBot="1">
      <c r="A928" s="227"/>
      <c r="B928" s="227"/>
      <c r="C928" s="221"/>
      <c r="D928" s="221"/>
      <c r="E928" s="221"/>
      <c r="F928" s="230"/>
    </row>
    <row r="929" spans="1:6" ht="13.5" thickBot="1">
      <c r="A929" s="227"/>
      <c r="B929" s="227"/>
      <c r="C929" s="221"/>
      <c r="D929" s="221"/>
      <c r="E929" s="221"/>
      <c r="F929" s="230"/>
    </row>
    <row r="930" spans="1:6" ht="13.5" thickBot="1">
      <c r="A930" s="227"/>
      <c r="B930" s="227"/>
      <c r="C930" s="221"/>
      <c r="D930" s="221"/>
      <c r="E930" s="221"/>
      <c r="F930" s="230"/>
    </row>
    <row r="931" spans="1:6" ht="13.5" thickBot="1">
      <c r="A931" s="227"/>
      <c r="B931" s="227"/>
      <c r="C931" s="221"/>
      <c r="D931" s="221"/>
      <c r="E931" s="221"/>
      <c r="F931" s="230"/>
    </row>
    <row r="932" spans="1:6" ht="13.5" thickBot="1">
      <c r="A932" s="227"/>
      <c r="B932" s="227"/>
      <c r="C932" s="221"/>
      <c r="D932" s="221"/>
      <c r="E932" s="221"/>
      <c r="F932" s="230"/>
    </row>
    <row r="933" spans="1:6" ht="13.5" thickBot="1">
      <c r="A933" s="227"/>
      <c r="B933" s="227"/>
      <c r="C933" s="221"/>
      <c r="D933" s="221"/>
      <c r="E933" s="221"/>
      <c r="F933" s="230"/>
    </row>
    <row r="934" spans="1:6" ht="13.5" thickBot="1">
      <c r="A934" s="227"/>
      <c r="B934" s="227"/>
      <c r="C934" s="221"/>
      <c r="D934" s="221"/>
      <c r="E934" s="221"/>
      <c r="F934" s="230"/>
    </row>
    <row r="935" spans="1:6" ht="13.5" thickBot="1">
      <c r="A935" s="227"/>
      <c r="B935" s="227"/>
      <c r="C935" s="221"/>
      <c r="D935" s="221"/>
      <c r="E935" s="221"/>
      <c r="F935" s="230"/>
    </row>
    <row r="936" spans="1:6" ht="13.5" thickBot="1">
      <c r="A936" s="227"/>
      <c r="B936" s="227"/>
      <c r="C936" s="221"/>
      <c r="D936" s="221"/>
      <c r="E936" s="221"/>
      <c r="F936" s="230"/>
    </row>
    <row r="937" spans="1:6" ht="13.5" thickBot="1">
      <c r="A937" s="227"/>
      <c r="B937" s="227"/>
      <c r="C937" s="221"/>
      <c r="D937" s="221"/>
      <c r="E937" s="221"/>
      <c r="F937" s="230"/>
    </row>
    <row r="938" spans="1:6" ht="13.5" thickBot="1">
      <c r="A938" s="227"/>
      <c r="B938" s="227"/>
      <c r="C938" s="221"/>
      <c r="D938" s="221"/>
      <c r="E938" s="221"/>
      <c r="F938" s="230"/>
    </row>
    <row r="939" spans="1:6" ht="13.5" thickBot="1">
      <c r="A939" s="227"/>
      <c r="B939" s="227"/>
      <c r="C939" s="221"/>
      <c r="D939" s="221"/>
      <c r="E939" s="221"/>
      <c r="F939" s="230"/>
    </row>
    <row r="940" spans="1:6" ht="13.5" thickBot="1">
      <c r="A940" s="227"/>
      <c r="B940" s="227"/>
      <c r="C940" s="221"/>
      <c r="D940" s="221"/>
      <c r="E940" s="221"/>
      <c r="F940" s="230"/>
    </row>
    <row r="941" spans="1:6" ht="13.5" thickBot="1">
      <c r="A941" s="227"/>
      <c r="B941" s="227"/>
      <c r="C941" s="221"/>
      <c r="D941" s="221"/>
      <c r="E941" s="221"/>
      <c r="F941" s="230"/>
    </row>
    <row r="942" spans="1:6" ht="13.5" thickBot="1">
      <c r="A942" s="227"/>
      <c r="B942" s="227"/>
      <c r="C942" s="221"/>
      <c r="D942" s="221"/>
      <c r="E942" s="221"/>
      <c r="F942" s="230"/>
    </row>
    <row r="943" spans="1:6" ht="13.5" thickBot="1">
      <c r="A943" s="227"/>
      <c r="B943" s="227"/>
      <c r="C943" s="221"/>
      <c r="D943" s="221"/>
      <c r="E943" s="221"/>
      <c r="F943" s="230"/>
    </row>
    <row r="944" spans="1:6" ht="13.5" thickBot="1">
      <c r="A944" s="227"/>
      <c r="B944" s="227"/>
      <c r="C944" s="221"/>
      <c r="D944" s="221"/>
      <c r="E944" s="221"/>
      <c r="F944" s="230"/>
    </row>
    <row r="945" spans="1:6" ht="13.5" thickBot="1">
      <c r="A945" s="227"/>
      <c r="B945" s="227"/>
      <c r="C945" s="221"/>
      <c r="D945" s="221"/>
      <c r="E945" s="221"/>
      <c r="F945" s="230"/>
    </row>
    <row r="946" spans="1:6" ht="13.5" thickBot="1">
      <c r="A946" s="227"/>
      <c r="B946" s="227"/>
      <c r="C946" s="221"/>
      <c r="D946" s="221"/>
      <c r="E946" s="221"/>
      <c r="F946" s="230"/>
    </row>
    <row r="947" spans="1:6" ht="13.5" thickBot="1">
      <c r="A947" s="227"/>
      <c r="B947" s="227"/>
      <c r="C947" s="221"/>
      <c r="D947" s="221"/>
      <c r="E947" s="221"/>
      <c r="F947" s="230"/>
    </row>
    <row r="948" spans="1:6" ht="13.5" thickBot="1">
      <c r="A948" s="227"/>
      <c r="B948" s="227"/>
      <c r="C948" s="221"/>
      <c r="D948" s="221"/>
      <c r="E948" s="221"/>
      <c r="F948" s="230"/>
    </row>
    <row r="949" spans="1:6" ht="13.5" thickBot="1">
      <c r="A949" s="227"/>
      <c r="B949" s="227"/>
      <c r="C949" s="221"/>
      <c r="D949" s="221"/>
      <c r="E949" s="221"/>
      <c r="F949" s="230"/>
    </row>
    <row r="950" spans="1:6" ht="13.5" thickBot="1">
      <c r="A950" s="227"/>
      <c r="B950" s="227"/>
      <c r="C950" s="221"/>
      <c r="D950" s="221"/>
      <c r="E950" s="221"/>
      <c r="F950" s="230"/>
    </row>
    <row r="951" spans="1:6" ht="13.5" thickBot="1">
      <c r="A951" s="227"/>
      <c r="B951" s="227"/>
      <c r="C951" s="221"/>
      <c r="D951" s="221"/>
      <c r="E951" s="221"/>
      <c r="F951" s="230"/>
    </row>
    <row r="952" spans="1:6" ht="13.5" thickBot="1">
      <c r="A952" s="227"/>
      <c r="B952" s="227"/>
      <c r="C952" s="221"/>
      <c r="D952" s="221"/>
      <c r="E952" s="221"/>
      <c r="F952" s="230"/>
    </row>
    <row r="953" spans="1:6" ht="13.5" thickBot="1">
      <c r="A953" s="227"/>
      <c r="B953" s="227"/>
      <c r="C953" s="221"/>
      <c r="D953" s="221"/>
      <c r="E953" s="221"/>
      <c r="F953" s="230"/>
    </row>
    <row r="954" spans="1:6" ht="13.5" thickBot="1">
      <c r="A954" s="227"/>
      <c r="B954" s="227"/>
      <c r="C954" s="221"/>
      <c r="D954" s="221"/>
      <c r="E954" s="221"/>
      <c r="F954" s="230"/>
    </row>
    <row r="955" spans="1:6" ht="13.5" thickBot="1">
      <c r="A955" s="227"/>
      <c r="B955" s="227"/>
      <c r="C955" s="221"/>
      <c r="D955" s="221"/>
      <c r="E955" s="221"/>
      <c r="F955" s="230"/>
    </row>
    <row r="956" spans="1:6" ht="13.5" thickBot="1">
      <c r="A956" s="227"/>
      <c r="B956" s="227"/>
      <c r="C956" s="221"/>
      <c r="D956" s="221"/>
      <c r="E956" s="221"/>
      <c r="F956" s="230"/>
    </row>
    <row r="957" spans="1:6" ht="13.5" thickBot="1">
      <c r="A957" s="227"/>
      <c r="B957" s="227"/>
      <c r="C957" s="221"/>
      <c r="D957" s="221"/>
      <c r="E957" s="221"/>
      <c r="F957" s="230"/>
    </row>
    <row r="958" spans="1:6" ht="13.5" thickBot="1">
      <c r="A958" s="227"/>
      <c r="B958" s="227"/>
      <c r="C958" s="221"/>
      <c r="D958" s="221"/>
      <c r="E958" s="221"/>
      <c r="F958" s="230"/>
    </row>
    <row r="959" spans="1:6" ht="13.5" thickBot="1">
      <c r="A959" s="227"/>
      <c r="B959" s="227"/>
      <c r="C959" s="221"/>
      <c r="D959" s="221"/>
      <c r="E959" s="221"/>
      <c r="F959" s="230"/>
    </row>
    <row r="960" spans="1:6" ht="13.5" thickBot="1">
      <c r="A960" s="227"/>
      <c r="B960" s="227"/>
      <c r="C960" s="221"/>
      <c r="D960" s="221"/>
      <c r="E960" s="221"/>
      <c r="F960" s="230"/>
    </row>
    <row r="961" spans="1:6" ht="13.5" thickBot="1">
      <c r="A961" s="227"/>
      <c r="B961" s="227"/>
      <c r="C961" s="221"/>
      <c r="D961" s="221"/>
      <c r="E961" s="221"/>
      <c r="F961" s="230"/>
    </row>
    <row r="962" spans="1:6" ht="13.5" thickBot="1">
      <c r="A962" s="227"/>
      <c r="B962" s="227"/>
      <c r="C962" s="221"/>
      <c r="D962" s="221"/>
      <c r="E962" s="221"/>
      <c r="F962" s="230"/>
    </row>
    <row r="963" spans="1:6" ht="13.5" thickBot="1">
      <c r="A963" s="227"/>
      <c r="B963" s="227"/>
      <c r="C963" s="221"/>
      <c r="D963" s="221"/>
      <c r="E963" s="221"/>
      <c r="F963" s="230"/>
    </row>
    <row r="964" spans="1:6" ht="13.5" thickBot="1">
      <c r="A964" s="227"/>
      <c r="B964" s="227"/>
      <c r="C964" s="221"/>
      <c r="D964" s="221"/>
      <c r="E964" s="221"/>
      <c r="F964" s="230"/>
    </row>
    <row r="965" spans="1:6" ht="13.5" thickBot="1">
      <c r="A965" s="227"/>
      <c r="B965" s="227"/>
      <c r="C965" s="221"/>
      <c r="D965" s="221"/>
      <c r="E965" s="221"/>
      <c r="F965" s="230"/>
    </row>
    <row r="966" spans="1:6" ht="13.5" thickBot="1">
      <c r="A966" s="227"/>
      <c r="B966" s="227"/>
      <c r="C966" s="221"/>
      <c r="D966" s="221"/>
      <c r="E966" s="221"/>
      <c r="F966" s="230"/>
    </row>
    <row r="967" spans="1:6" ht="13.5" thickBot="1">
      <c r="A967" s="227"/>
      <c r="B967" s="227"/>
      <c r="C967" s="221"/>
      <c r="D967" s="221"/>
      <c r="E967" s="221"/>
      <c r="F967" s="230"/>
    </row>
    <row r="968" spans="1:6" ht="13.5" thickBot="1">
      <c r="A968" s="227"/>
      <c r="B968" s="227"/>
      <c r="C968" s="221"/>
      <c r="D968" s="221"/>
      <c r="E968" s="221"/>
      <c r="F968" s="230"/>
    </row>
    <row r="969" spans="1:6" ht="13.5" thickBot="1">
      <c r="A969" s="227"/>
      <c r="B969" s="227"/>
      <c r="C969" s="221"/>
      <c r="D969" s="221"/>
      <c r="E969" s="221"/>
      <c r="F969" s="230"/>
    </row>
    <row r="970" spans="1:6" ht="13.5" thickBot="1">
      <c r="A970" s="227"/>
      <c r="B970" s="227"/>
      <c r="C970" s="221"/>
      <c r="D970" s="221"/>
      <c r="E970" s="221"/>
      <c r="F970" s="230"/>
    </row>
    <row r="971" spans="1:6" ht="13.5" thickBot="1">
      <c r="A971" s="227"/>
      <c r="B971" s="227"/>
      <c r="C971" s="221"/>
      <c r="D971" s="221"/>
      <c r="E971" s="221"/>
      <c r="F971" s="230"/>
    </row>
  </sheetData>
  <sheetProtection algorithmName="SHA-512" hashValue="Sh+p+BTi7ZZDwaXLE8wCwAwHbaU5qMgVcarjXEjHCpmZgfDAu10E6VexdrCBH+OgDwkxh+9ef+AkYzJnzmasBg==" saltValue="vaN1cwIN5mCr4FW0u8ho+A==" spinCount="100000" sheet="1" objects="1" scenarios="1"/>
  <sortState ref="A8:F77">
    <sortCondition descending="1" ref="F8:F77"/>
  </sortState>
  <mergeCells count="3">
    <mergeCell ref="C1:F1"/>
    <mergeCell ref="C2:F2"/>
    <mergeCell ref="A6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AT95"/>
  <sheetViews>
    <sheetView zoomScaleNormal="100" workbookViewId="0">
      <pane xSplit="2" ySplit="2" topLeftCell="C3" activePane="bottomRight" state="frozen"/>
      <selection pane="topRight" activeCell="B1" sqref="B1"/>
      <selection pane="bottomLeft" activeCell="A10" sqref="A10"/>
      <selection pane="bottomRight"/>
    </sheetView>
  </sheetViews>
  <sheetFormatPr defaultRowHeight="12.75"/>
  <cols>
    <col min="1" max="1" width="20.7109375" style="22" customWidth="1"/>
    <col min="2" max="2" width="9.7109375" style="19" customWidth="1"/>
    <col min="3" max="3" width="12.7109375" style="137" customWidth="1"/>
    <col min="4" max="9" width="12.7109375" style="20" customWidth="1"/>
    <col min="10" max="10" width="12.7109375" style="19" customWidth="1"/>
    <col min="11" max="11" width="9.140625" style="21"/>
    <col min="12" max="12" width="10.7109375" style="21" customWidth="1"/>
    <col min="13" max="18" width="9.140625" style="21"/>
    <col min="19" max="19" width="17.28515625" style="21" customWidth="1"/>
    <col min="20" max="20" width="9.140625" style="22"/>
    <col min="21" max="21" width="10.85546875" style="22" customWidth="1"/>
    <col min="22" max="27" width="9.140625" style="22"/>
    <col min="28" max="28" width="24.7109375" style="22" customWidth="1"/>
    <col min="29" max="29" width="9.140625" style="22"/>
    <col min="30" max="30" width="10.85546875" style="22" customWidth="1"/>
    <col min="31" max="36" width="9.140625" style="22"/>
    <col min="37" max="37" width="24.7109375" style="22" customWidth="1"/>
    <col min="38" max="38" width="9.140625" style="22"/>
    <col min="39" max="39" width="10.85546875" style="22" customWidth="1"/>
    <col min="40" max="45" width="9.140625" style="22"/>
    <col min="46" max="47" width="24.7109375" style="22" customWidth="1"/>
    <col min="48" max="16384" width="9.140625" style="22"/>
  </cols>
  <sheetData>
    <row r="1" spans="2:46" ht="30" customHeight="1" thickBot="1">
      <c r="B1" s="263" t="s">
        <v>155</v>
      </c>
      <c r="C1" s="263"/>
      <c r="D1" s="263"/>
      <c r="E1" s="263"/>
      <c r="F1" s="263"/>
      <c r="G1" s="263"/>
      <c r="H1" s="263"/>
      <c r="I1" s="263"/>
      <c r="J1" s="263"/>
      <c r="K1" s="23"/>
      <c r="L1" s="23"/>
      <c r="M1" s="23"/>
      <c r="N1" s="23"/>
      <c r="O1" s="23"/>
      <c r="P1" s="23"/>
      <c r="Q1" s="23"/>
      <c r="R1" s="23"/>
      <c r="S1" s="23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  <c r="AO1" s="264"/>
      <c r="AP1" s="264"/>
      <c r="AQ1" s="264"/>
      <c r="AR1" s="264"/>
      <c r="AS1" s="264"/>
      <c r="AT1" s="264"/>
    </row>
    <row r="2" spans="2:46" s="28" customFormat="1" ht="30" customHeight="1" thickBot="1">
      <c r="B2" s="29" t="s">
        <v>4</v>
      </c>
      <c r="C2" s="144" t="s">
        <v>6</v>
      </c>
      <c r="D2" s="67" t="s">
        <v>18</v>
      </c>
      <c r="E2" s="68" t="s">
        <v>160</v>
      </c>
      <c r="F2" s="68" t="s">
        <v>17</v>
      </c>
      <c r="G2" s="68" t="s">
        <v>19</v>
      </c>
      <c r="H2" s="68" t="s">
        <v>156</v>
      </c>
      <c r="I2" s="123" t="s">
        <v>16</v>
      </c>
      <c r="J2" s="30" t="s">
        <v>7</v>
      </c>
      <c r="K2" s="24"/>
      <c r="L2" s="25"/>
      <c r="M2" s="24"/>
      <c r="N2" s="24"/>
      <c r="O2" s="24"/>
      <c r="P2" s="24"/>
      <c r="Q2" s="26"/>
      <c r="R2" s="27"/>
      <c r="S2" s="24"/>
      <c r="T2" s="24"/>
      <c r="U2" s="25"/>
      <c r="V2" s="24"/>
      <c r="W2" s="24"/>
      <c r="X2" s="24"/>
      <c r="Y2" s="24"/>
      <c r="Z2" s="26"/>
      <c r="AA2" s="26"/>
      <c r="AB2" s="24"/>
      <c r="AC2" s="24"/>
      <c r="AD2" s="25"/>
      <c r="AE2" s="24"/>
      <c r="AF2" s="24"/>
      <c r="AG2" s="24"/>
      <c r="AH2" s="24"/>
      <c r="AI2" s="26"/>
      <c r="AJ2" s="26"/>
      <c r="AK2" s="24"/>
      <c r="AL2" s="24"/>
      <c r="AM2" s="25"/>
      <c r="AN2" s="24"/>
      <c r="AO2" s="24"/>
      <c r="AP2" s="24"/>
      <c r="AQ2" s="24"/>
      <c r="AR2" s="26"/>
      <c r="AS2" s="26"/>
      <c r="AT2" s="24"/>
    </row>
    <row r="3" spans="2:46" s="28" customFormat="1" ht="24.95" customHeight="1">
      <c r="B3" s="146" t="s">
        <v>24</v>
      </c>
      <c r="C3" s="139" t="s">
        <v>228</v>
      </c>
      <c r="D3" s="72">
        <f>IF(ISBLANK($C3),"",INT(MOD($C3,1000000)/100000))</f>
        <v>0</v>
      </c>
      <c r="E3" s="73">
        <f>IF(ISBLANK($C3),"",INT(MOD($C3,100000)/10000))</f>
        <v>2</v>
      </c>
      <c r="F3" s="73">
        <f>IF(ISBLANK($C3),"",INT(MOD($C3,10000)/1000))</f>
        <v>0</v>
      </c>
      <c r="G3" s="73">
        <f>IF(ISBLANK($C3),"",INT(MOD($C3,1000)/100))</f>
        <v>1</v>
      </c>
      <c r="H3" s="73">
        <f>IF(ISBLANK($C3),"",INT(MOD($C3,100)/10))</f>
        <v>0</v>
      </c>
      <c r="I3" s="73">
        <f>IF(ISBLANK($C3),"",INT(MOD($C3,10)/1))</f>
        <v>0</v>
      </c>
      <c r="J3" s="74">
        <f>IF(ISBLANK(C3),"",(SUM(D3:I3)))</f>
        <v>3</v>
      </c>
      <c r="K3" s="24"/>
      <c r="L3" s="265"/>
      <c r="M3" s="265"/>
      <c r="N3" s="24"/>
      <c r="O3" s="24"/>
      <c r="P3" s="24"/>
      <c r="Q3" s="26"/>
      <c r="R3" s="27"/>
      <c r="S3" s="24"/>
      <c r="T3" s="24"/>
      <c r="U3" s="25"/>
      <c r="V3" s="24"/>
      <c r="W3" s="24"/>
      <c r="X3" s="24"/>
      <c r="Y3" s="24"/>
      <c r="Z3" s="26"/>
      <c r="AA3" s="26"/>
      <c r="AB3" s="24"/>
      <c r="AC3" s="24"/>
      <c r="AD3" s="25"/>
      <c r="AE3" s="24"/>
      <c r="AF3" s="24"/>
      <c r="AG3" s="24"/>
      <c r="AH3" s="24"/>
      <c r="AI3" s="26"/>
      <c r="AJ3" s="26"/>
      <c r="AK3" s="24"/>
      <c r="AL3" s="24"/>
      <c r="AM3" s="25"/>
      <c r="AN3" s="24"/>
      <c r="AO3" s="24"/>
      <c r="AP3" s="24"/>
      <c r="AQ3" s="24"/>
      <c r="AR3" s="26"/>
      <c r="AS3" s="26"/>
      <c r="AT3" s="24"/>
    </row>
    <row r="4" spans="2:46" s="28" customFormat="1" ht="24.95" customHeight="1">
      <c r="B4" s="31">
        <v>1</v>
      </c>
      <c r="C4" s="140">
        <v>232101</v>
      </c>
      <c r="D4" s="77">
        <f t="shared" ref="D4:D67" si="0">IF(ISBLANK($C4),"",INT(MOD($C4,1000000)/100000))</f>
        <v>2</v>
      </c>
      <c r="E4" s="78">
        <f t="shared" ref="E4:E67" si="1">IF(ISBLANK($C4),"",INT(MOD($C4,100000)/10000))</f>
        <v>3</v>
      </c>
      <c r="F4" s="78">
        <f t="shared" ref="F4:F67" si="2">IF(ISBLANK($C4),"",INT(MOD($C4,10000)/1000))</f>
        <v>2</v>
      </c>
      <c r="G4" s="78">
        <f t="shared" ref="G4:G67" si="3">IF(ISBLANK($C4),"",INT(MOD($C4,1000)/100))</f>
        <v>1</v>
      </c>
      <c r="H4" s="78">
        <f t="shared" ref="H4:H67" si="4">IF(ISBLANK($C4),"",INT(MOD($C4,100)/10))</f>
        <v>0</v>
      </c>
      <c r="I4" s="78">
        <f t="shared" ref="I4:I67" si="5">IF(ISBLANK($C4),"",INT(MOD($C4,10)/1))</f>
        <v>1</v>
      </c>
      <c r="J4" s="79">
        <f t="shared" ref="J4:J67" si="6">IF(ISBLANK(C4),"",(SUM(D4:I4)))</f>
        <v>9</v>
      </c>
      <c r="K4" s="24"/>
      <c r="L4" s="151"/>
      <c r="M4" s="151"/>
      <c r="N4" s="151"/>
      <c r="O4" s="151"/>
      <c r="P4" s="151"/>
      <c r="Q4" s="151"/>
      <c r="R4" s="151"/>
      <c r="S4" s="24"/>
      <c r="T4" s="24"/>
      <c r="U4" s="25"/>
      <c r="V4" s="24"/>
      <c r="W4" s="24"/>
      <c r="X4" s="24"/>
      <c r="Y4" s="24"/>
      <c r="Z4" s="26"/>
      <c r="AA4" s="26"/>
      <c r="AB4" s="24"/>
      <c r="AC4" s="24"/>
      <c r="AD4" s="25"/>
      <c r="AE4" s="24"/>
      <c r="AF4" s="24"/>
      <c r="AG4" s="24"/>
      <c r="AH4" s="24"/>
      <c r="AI4" s="26"/>
      <c r="AJ4" s="26"/>
      <c r="AK4" s="24"/>
      <c r="AL4" s="24"/>
      <c r="AM4" s="25"/>
      <c r="AN4" s="24"/>
      <c r="AO4" s="24"/>
      <c r="AP4" s="24"/>
      <c r="AQ4" s="24"/>
      <c r="AR4" s="26"/>
      <c r="AS4" s="26"/>
      <c r="AT4" s="24"/>
    </row>
    <row r="5" spans="2:46" s="28" customFormat="1" ht="24.95" customHeight="1">
      <c r="B5" s="32">
        <f t="shared" ref="B5:B22" si="7">B4+1</f>
        <v>2</v>
      </c>
      <c r="C5" s="140" t="s">
        <v>229</v>
      </c>
      <c r="D5" s="75">
        <f t="shared" si="0"/>
        <v>0</v>
      </c>
      <c r="E5" s="35">
        <f t="shared" si="1"/>
        <v>1</v>
      </c>
      <c r="F5" s="35">
        <f t="shared" si="2"/>
        <v>0</v>
      </c>
      <c r="G5" s="35">
        <f t="shared" si="3"/>
        <v>2</v>
      </c>
      <c r="H5" s="35">
        <f t="shared" si="4"/>
        <v>1</v>
      </c>
      <c r="I5" s="35">
        <f t="shared" si="5"/>
        <v>1</v>
      </c>
      <c r="J5" s="76">
        <f t="shared" si="6"/>
        <v>5</v>
      </c>
      <c r="K5" s="24"/>
      <c r="L5" s="151"/>
      <c r="M5" s="151"/>
      <c r="N5" s="151"/>
      <c r="O5" s="151"/>
      <c r="P5" s="151"/>
      <c r="Q5" s="151"/>
      <c r="R5" s="151"/>
      <c r="S5" s="24"/>
      <c r="T5" s="24"/>
      <c r="U5" s="25"/>
      <c r="V5" s="24"/>
      <c r="W5" s="24"/>
      <c r="X5" s="24"/>
      <c r="Y5" s="24"/>
      <c r="Z5" s="26"/>
      <c r="AA5" s="26"/>
      <c r="AB5" s="24"/>
      <c r="AC5" s="24"/>
      <c r="AD5" s="25"/>
      <c r="AE5" s="24"/>
      <c r="AF5" s="24"/>
      <c r="AG5" s="24"/>
      <c r="AH5" s="24"/>
      <c r="AI5" s="26"/>
      <c r="AJ5" s="26"/>
      <c r="AK5" s="24"/>
      <c r="AL5" s="24"/>
      <c r="AM5" s="25"/>
      <c r="AN5" s="24"/>
      <c r="AO5" s="24"/>
      <c r="AP5" s="24"/>
      <c r="AQ5" s="24"/>
      <c r="AR5" s="26"/>
      <c r="AS5" s="26"/>
      <c r="AT5" s="24"/>
    </row>
    <row r="6" spans="2:46" s="28" customFormat="1" ht="24.95" customHeight="1">
      <c r="B6" s="32">
        <f t="shared" si="7"/>
        <v>3</v>
      </c>
      <c r="C6" s="140">
        <v>110001</v>
      </c>
      <c r="D6" s="75">
        <f t="shared" si="0"/>
        <v>1</v>
      </c>
      <c r="E6" s="35">
        <f t="shared" si="1"/>
        <v>1</v>
      </c>
      <c r="F6" s="35">
        <f t="shared" si="2"/>
        <v>0</v>
      </c>
      <c r="G6" s="35">
        <f t="shared" si="3"/>
        <v>0</v>
      </c>
      <c r="H6" s="35">
        <f t="shared" si="4"/>
        <v>0</v>
      </c>
      <c r="I6" s="35">
        <f t="shared" si="5"/>
        <v>1</v>
      </c>
      <c r="J6" s="76">
        <f t="shared" si="6"/>
        <v>3</v>
      </c>
      <c r="K6" s="24"/>
      <c r="L6" s="151"/>
      <c r="M6" s="151"/>
      <c r="N6" s="151"/>
      <c r="O6" s="151"/>
      <c r="P6" s="151"/>
      <c r="Q6" s="151"/>
      <c r="R6" s="151"/>
      <c r="S6" s="24"/>
      <c r="T6" s="24"/>
      <c r="U6" s="25"/>
      <c r="V6" s="24"/>
      <c r="W6" s="24"/>
      <c r="X6" s="24"/>
      <c r="Y6" s="24"/>
      <c r="Z6" s="26"/>
      <c r="AA6" s="26"/>
      <c r="AB6" s="24"/>
      <c r="AC6" s="24"/>
      <c r="AD6" s="25"/>
      <c r="AE6" s="24"/>
      <c r="AF6" s="24"/>
      <c r="AG6" s="24"/>
      <c r="AH6" s="24"/>
      <c r="AI6" s="26"/>
      <c r="AJ6" s="26"/>
      <c r="AK6" s="24"/>
      <c r="AL6" s="24"/>
      <c r="AM6" s="25"/>
      <c r="AN6" s="24"/>
      <c r="AO6" s="24"/>
      <c r="AP6" s="24"/>
      <c r="AQ6" s="24"/>
      <c r="AR6" s="26"/>
      <c r="AS6" s="26"/>
      <c r="AT6" s="24"/>
    </row>
    <row r="7" spans="2:46" s="28" customFormat="1" ht="24.95" customHeight="1">
      <c r="B7" s="32">
        <f t="shared" si="7"/>
        <v>4</v>
      </c>
      <c r="C7" s="140">
        <v>120201</v>
      </c>
      <c r="D7" s="75">
        <f t="shared" si="0"/>
        <v>1</v>
      </c>
      <c r="E7" s="35">
        <f t="shared" si="1"/>
        <v>2</v>
      </c>
      <c r="F7" s="35">
        <f t="shared" si="2"/>
        <v>0</v>
      </c>
      <c r="G7" s="35">
        <f t="shared" si="3"/>
        <v>2</v>
      </c>
      <c r="H7" s="35">
        <f t="shared" si="4"/>
        <v>0</v>
      </c>
      <c r="I7" s="35">
        <f t="shared" si="5"/>
        <v>1</v>
      </c>
      <c r="J7" s="76">
        <f t="shared" si="6"/>
        <v>6</v>
      </c>
      <c r="K7" s="24"/>
      <c r="L7" s="25"/>
      <c r="M7" s="24"/>
      <c r="N7" s="24"/>
      <c r="O7" s="24"/>
      <c r="P7" s="24"/>
      <c r="Q7" s="26"/>
      <c r="R7" s="27"/>
      <c r="S7" s="24"/>
      <c r="T7" s="24"/>
      <c r="U7" s="25"/>
      <c r="V7" s="24"/>
      <c r="W7" s="24"/>
      <c r="X7" s="24"/>
      <c r="Y7" s="24"/>
      <c r="Z7" s="26"/>
      <c r="AA7" s="26"/>
      <c r="AB7" s="24"/>
      <c r="AC7" s="24"/>
      <c r="AD7" s="25"/>
      <c r="AE7" s="24"/>
      <c r="AF7" s="24"/>
      <c r="AG7" s="24"/>
      <c r="AH7" s="24"/>
      <c r="AI7" s="26"/>
      <c r="AJ7" s="26"/>
      <c r="AK7" s="24"/>
      <c r="AL7" s="24"/>
      <c r="AM7" s="25"/>
      <c r="AN7" s="24"/>
      <c r="AO7" s="24"/>
      <c r="AP7" s="24"/>
      <c r="AQ7" s="24"/>
      <c r="AR7" s="26"/>
      <c r="AS7" s="26"/>
      <c r="AT7" s="24"/>
    </row>
    <row r="8" spans="2:46" s="28" customFormat="1" ht="24.95" customHeight="1">
      <c r="B8" s="32">
        <f t="shared" si="7"/>
        <v>5</v>
      </c>
      <c r="C8" s="140">
        <v>221100</v>
      </c>
      <c r="D8" s="75">
        <f t="shared" si="0"/>
        <v>2</v>
      </c>
      <c r="E8" s="35">
        <f t="shared" si="1"/>
        <v>2</v>
      </c>
      <c r="F8" s="35">
        <f t="shared" si="2"/>
        <v>1</v>
      </c>
      <c r="G8" s="35">
        <f t="shared" si="3"/>
        <v>1</v>
      </c>
      <c r="H8" s="35">
        <f t="shared" si="4"/>
        <v>0</v>
      </c>
      <c r="I8" s="35">
        <f t="shared" si="5"/>
        <v>0</v>
      </c>
      <c r="J8" s="76">
        <f t="shared" si="6"/>
        <v>6</v>
      </c>
      <c r="K8" s="24"/>
      <c r="L8" s="25"/>
      <c r="M8" s="24"/>
      <c r="N8" s="24"/>
      <c r="O8" s="24"/>
      <c r="P8" s="24"/>
      <c r="Q8" s="26"/>
      <c r="R8" s="27"/>
      <c r="S8" s="24"/>
      <c r="T8" s="24"/>
      <c r="U8" s="25"/>
      <c r="V8" s="24"/>
      <c r="W8" s="24"/>
      <c r="X8" s="24"/>
      <c r="Y8" s="24"/>
      <c r="Z8" s="26"/>
      <c r="AA8" s="26"/>
      <c r="AB8" s="24"/>
      <c r="AC8" s="24"/>
      <c r="AD8" s="25"/>
      <c r="AE8" s="24"/>
      <c r="AF8" s="24"/>
      <c r="AG8" s="24"/>
      <c r="AH8" s="24"/>
      <c r="AI8" s="26"/>
      <c r="AJ8" s="26"/>
      <c r="AK8" s="24"/>
      <c r="AL8" s="24"/>
      <c r="AM8" s="25"/>
      <c r="AN8" s="24"/>
      <c r="AO8" s="24"/>
      <c r="AP8" s="24"/>
      <c r="AQ8" s="24"/>
      <c r="AR8" s="26"/>
      <c r="AS8" s="26"/>
      <c r="AT8" s="24"/>
    </row>
    <row r="9" spans="2:46" s="28" customFormat="1" ht="24.95" customHeight="1">
      <c r="B9" s="32">
        <f t="shared" si="7"/>
        <v>6</v>
      </c>
      <c r="C9" s="140">
        <v>232331</v>
      </c>
      <c r="D9" s="75">
        <f t="shared" si="0"/>
        <v>2</v>
      </c>
      <c r="E9" s="35">
        <f t="shared" si="1"/>
        <v>3</v>
      </c>
      <c r="F9" s="35">
        <f t="shared" si="2"/>
        <v>2</v>
      </c>
      <c r="G9" s="35">
        <f t="shared" si="3"/>
        <v>3</v>
      </c>
      <c r="H9" s="35">
        <f t="shared" si="4"/>
        <v>3</v>
      </c>
      <c r="I9" s="35">
        <f t="shared" si="5"/>
        <v>1</v>
      </c>
      <c r="J9" s="76">
        <f t="shared" si="6"/>
        <v>14</v>
      </c>
      <c r="K9" s="24"/>
      <c r="L9" s="25"/>
      <c r="M9" s="24"/>
      <c r="N9" s="24"/>
      <c r="O9" s="24"/>
      <c r="P9" s="24"/>
      <c r="Q9" s="26"/>
      <c r="R9" s="27"/>
      <c r="S9" s="24"/>
      <c r="T9" s="24"/>
      <c r="U9" s="25"/>
      <c r="V9" s="24"/>
      <c r="W9" s="24"/>
      <c r="X9" s="24"/>
      <c r="Y9" s="24"/>
      <c r="Z9" s="26"/>
      <c r="AA9" s="26"/>
      <c r="AB9" s="24"/>
      <c r="AC9" s="24"/>
      <c r="AD9" s="25"/>
      <c r="AE9" s="24"/>
      <c r="AF9" s="24"/>
      <c r="AG9" s="24"/>
      <c r="AH9" s="24"/>
      <c r="AI9" s="26"/>
      <c r="AJ9" s="26"/>
      <c r="AK9" s="24"/>
      <c r="AL9" s="24"/>
      <c r="AM9" s="25"/>
      <c r="AN9" s="24"/>
      <c r="AO9" s="24"/>
      <c r="AP9" s="24"/>
      <c r="AQ9" s="24"/>
      <c r="AR9" s="26"/>
      <c r="AS9" s="26"/>
      <c r="AT9" s="24"/>
    </row>
    <row r="10" spans="2:46" s="28" customFormat="1" ht="24.95" customHeight="1">
      <c r="B10" s="32">
        <f t="shared" si="7"/>
        <v>7</v>
      </c>
      <c r="C10" s="140">
        <v>120110</v>
      </c>
      <c r="D10" s="75">
        <f t="shared" si="0"/>
        <v>1</v>
      </c>
      <c r="E10" s="35">
        <f t="shared" si="1"/>
        <v>2</v>
      </c>
      <c r="F10" s="35">
        <f t="shared" si="2"/>
        <v>0</v>
      </c>
      <c r="G10" s="35">
        <f t="shared" si="3"/>
        <v>1</v>
      </c>
      <c r="H10" s="35">
        <f t="shared" si="4"/>
        <v>1</v>
      </c>
      <c r="I10" s="35">
        <f t="shared" si="5"/>
        <v>0</v>
      </c>
      <c r="J10" s="76">
        <f t="shared" si="6"/>
        <v>5</v>
      </c>
      <c r="K10" s="24"/>
      <c r="L10" s="25"/>
      <c r="M10" s="24"/>
      <c r="N10" s="24"/>
      <c r="O10" s="24"/>
      <c r="P10" s="24"/>
      <c r="Q10" s="26"/>
      <c r="R10" s="27"/>
      <c r="S10" s="24"/>
      <c r="T10" s="24"/>
      <c r="U10" s="25"/>
      <c r="V10" s="24"/>
      <c r="W10" s="24"/>
      <c r="X10" s="24"/>
      <c r="Y10" s="24"/>
      <c r="Z10" s="26"/>
      <c r="AA10" s="26"/>
      <c r="AB10" s="24"/>
      <c r="AC10" s="24"/>
      <c r="AD10" s="25"/>
      <c r="AE10" s="24"/>
      <c r="AF10" s="24"/>
      <c r="AG10" s="24"/>
      <c r="AH10" s="24"/>
      <c r="AI10" s="26"/>
      <c r="AJ10" s="26"/>
      <c r="AK10" s="24"/>
      <c r="AL10" s="24"/>
      <c r="AM10" s="25"/>
      <c r="AN10" s="24"/>
      <c r="AO10" s="24"/>
      <c r="AP10" s="24"/>
      <c r="AQ10" s="24"/>
      <c r="AR10" s="26"/>
      <c r="AS10" s="26"/>
      <c r="AT10" s="24"/>
    </row>
    <row r="11" spans="2:46" s="28" customFormat="1" ht="24.95" customHeight="1">
      <c r="B11" s="32">
        <f t="shared" si="7"/>
        <v>8</v>
      </c>
      <c r="C11" s="140" t="s">
        <v>230</v>
      </c>
      <c r="D11" s="75">
        <f t="shared" si="0"/>
        <v>0</v>
      </c>
      <c r="E11" s="35">
        <f t="shared" si="1"/>
        <v>3</v>
      </c>
      <c r="F11" s="35">
        <f t="shared" si="2"/>
        <v>0</v>
      </c>
      <c r="G11" s="35">
        <f t="shared" si="3"/>
        <v>1</v>
      </c>
      <c r="H11" s="35">
        <f t="shared" si="4"/>
        <v>0</v>
      </c>
      <c r="I11" s="35">
        <f t="shared" si="5"/>
        <v>1</v>
      </c>
      <c r="J11" s="76">
        <f t="shared" si="6"/>
        <v>5</v>
      </c>
      <c r="K11" s="24"/>
      <c r="L11" s="25"/>
      <c r="M11" s="24"/>
      <c r="N11" s="24"/>
      <c r="O11" s="24"/>
      <c r="P11" s="24"/>
      <c r="Q11" s="26"/>
      <c r="R11" s="27"/>
      <c r="S11" s="24"/>
      <c r="T11" s="24"/>
      <c r="U11" s="25"/>
      <c r="V11" s="24"/>
      <c r="W11" s="24"/>
      <c r="X11" s="24"/>
      <c r="Y11" s="24"/>
      <c r="Z11" s="26"/>
      <c r="AA11" s="26"/>
      <c r="AB11" s="24"/>
      <c r="AC11" s="24"/>
      <c r="AD11" s="25"/>
      <c r="AE11" s="24"/>
      <c r="AF11" s="24"/>
      <c r="AG11" s="24"/>
      <c r="AH11" s="24"/>
      <c r="AI11" s="26"/>
      <c r="AJ11" s="26"/>
      <c r="AK11" s="24"/>
      <c r="AL11" s="24"/>
      <c r="AM11" s="25"/>
      <c r="AN11" s="24"/>
      <c r="AO11" s="24"/>
      <c r="AP11" s="24"/>
      <c r="AQ11" s="24"/>
      <c r="AR11" s="26"/>
      <c r="AS11" s="26"/>
      <c r="AT11" s="24"/>
    </row>
    <row r="12" spans="2:46" s="28" customFormat="1" ht="24.95" customHeight="1">
      <c r="B12" s="32">
        <f t="shared" si="7"/>
        <v>9</v>
      </c>
      <c r="C12" s="140">
        <v>241111</v>
      </c>
      <c r="D12" s="75">
        <f t="shared" si="0"/>
        <v>2</v>
      </c>
      <c r="E12" s="35">
        <f t="shared" si="1"/>
        <v>4</v>
      </c>
      <c r="F12" s="35">
        <f t="shared" si="2"/>
        <v>1</v>
      </c>
      <c r="G12" s="35">
        <f t="shared" si="3"/>
        <v>1</v>
      </c>
      <c r="H12" s="35">
        <f t="shared" si="4"/>
        <v>1</v>
      </c>
      <c r="I12" s="35">
        <f t="shared" si="5"/>
        <v>1</v>
      </c>
      <c r="J12" s="76">
        <f t="shared" si="6"/>
        <v>10</v>
      </c>
      <c r="K12" s="24"/>
      <c r="L12" s="25"/>
      <c r="M12" s="24"/>
      <c r="N12" s="24"/>
      <c r="O12" s="24"/>
      <c r="P12" s="24"/>
      <c r="Q12" s="26"/>
      <c r="R12" s="27"/>
      <c r="S12" s="24"/>
      <c r="T12" s="24"/>
      <c r="U12" s="25"/>
      <c r="V12" s="24"/>
      <c r="W12" s="24"/>
      <c r="X12" s="24"/>
      <c r="Y12" s="24"/>
      <c r="Z12" s="26"/>
      <c r="AA12" s="26"/>
      <c r="AB12" s="24"/>
      <c r="AC12" s="24"/>
      <c r="AD12" s="25"/>
      <c r="AE12" s="24"/>
      <c r="AF12" s="24"/>
      <c r="AG12" s="24"/>
      <c r="AH12" s="24"/>
      <c r="AI12" s="26"/>
      <c r="AJ12" s="26"/>
      <c r="AK12" s="24"/>
      <c r="AL12" s="24"/>
      <c r="AM12" s="25"/>
      <c r="AN12" s="24"/>
      <c r="AO12" s="24"/>
      <c r="AP12" s="24"/>
      <c r="AQ12" s="24"/>
      <c r="AR12" s="26"/>
      <c r="AS12" s="26"/>
      <c r="AT12" s="24"/>
    </row>
    <row r="13" spans="2:46" s="28" customFormat="1" ht="24.95" customHeight="1">
      <c r="B13" s="32">
        <f t="shared" si="7"/>
        <v>10</v>
      </c>
      <c r="C13" s="140">
        <v>241221</v>
      </c>
      <c r="D13" s="75">
        <f t="shared" si="0"/>
        <v>2</v>
      </c>
      <c r="E13" s="35">
        <f t="shared" si="1"/>
        <v>4</v>
      </c>
      <c r="F13" s="35">
        <f t="shared" si="2"/>
        <v>1</v>
      </c>
      <c r="G13" s="35">
        <f t="shared" si="3"/>
        <v>2</v>
      </c>
      <c r="H13" s="35">
        <f t="shared" si="4"/>
        <v>2</v>
      </c>
      <c r="I13" s="35">
        <f t="shared" si="5"/>
        <v>1</v>
      </c>
      <c r="J13" s="76">
        <f t="shared" si="6"/>
        <v>12</v>
      </c>
      <c r="K13" s="24"/>
      <c r="L13" s="25"/>
      <c r="M13" s="24"/>
      <c r="N13" s="24"/>
      <c r="O13" s="24"/>
      <c r="P13" s="24"/>
      <c r="Q13" s="26"/>
      <c r="R13" s="27"/>
      <c r="S13" s="24"/>
      <c r="T13" s="24"/>
      <c r="U13" s="25"/>
      <c r="V13" s="24"/>
      <c r="W13" s="24"/>
      <c r="X13" s="24"/>
      <c r="Y13" s="24"/>
      <c r="Z13" s="26"/>
      <c r="AA13" s="26"/>
      <c r="AB13" s="24"/>
      <c r="AC13" s="24"/>
      <c r="AD13" s="25"/>
      <c r="AE13" s="24"/>
      <c r="AF13" s="24"/>
      <c r="AG13" s="24"/>
      <c r="AH13" s="24"/>
      <c r="AI13" s="26"/>
      <c r="AJ13" s="26"/>
      <c r="AK13" s="24"/>
      <c r="AL13" s="24"/>
      <c r="AM13" s="25"/>
      <c r="AN13" s="24"/>
      <c r="AO13" s="24"/>
      <c r="AP13" s="24"/>
      <c r="AQ13" s="24"/>
      <c r="AR13" s="26"/>
      <c r="AS13" s="26"/>
      <c r="AT13" s="24"/>
    </row>
    <row r="14" spans="2:46" s="28" customFormat="1" ht="24.95" customHeight="1">
      <c r="B14" s="32">
        <f t="shared" si="7"/>
        <v>11</v>
      </c>
      <c r="C14" s="140"/>
      <c r="D14" s="75" t="str">
        <f t="shared" si="0"/>
        <v/>
      </c>
      <c r="E14" s="35" t="str">
        <f t="shared" si="1"/>
        <v/>
      </c>
      <c r="F14" s="35" t="str">
        <f t="shared" si="2"/>
        <v/>
      </c>
      <c r="G14" s="35" t="str">
        <f t="shared" si="3"/>
        <v/>
      </c>
      <c r="H14" s="35" t="str">
        <f t="shared" si="4"/>
        <v/>
      </c>
      <c r="I14" s="35" t="str">
        <f t="shared" si="5"/>
        <v/>
      </c>
      <c r="J14" s="76" t="str">
        <f t="shared" si="6"/>
        <v/>
      </c>
      <c r="K14" s="33"/>
      <c r="L14" s="33"/>
      <c r="M14" s="33"/>
      <c r="N14" s="33"/>
      <c r="O14" s="33"/>
      <c r="P14" s="33"/>
      <c r="Q14" s="33"/>
      <c r="R14" s="33"/>
      <c r="S14" s="33"/>
    </row>
    <row r="15" spans="2:46" s="28" customFormat="1" ht="24.95" customHeight="1">
      <c r="B15" s="32">
        <f t="shared" si="7"/>
        <v>12</v>
      </c>
      <c r="C15" s="140" t="s">
        <v>231</v>
      </c>
      <c r="D15" s="75">
        <f t="shared" si="0"/>
        <v>0</v>
      </c>
      <c r="E15" s="35">
        <f t="shared" si="1"/>
        <v>2</v>
      </c>
      <c r="F15" s="35">
        <f t="shared" si="2"/>
        <v>0</v>
      </c>
      <c r="G15" s="35">
        <f t="shared" si="3"/>
        <v>2</v>
      </c>
      <c r="H15" s="35">
        <f t="shared" si="4"/>
        <v>2</v>
      </c>
      <c r="I15" s="35">
        <f t="shared" si="5"/>
        <v>1</v>
      </c>
      <c r="J15" s="76">
        <f t="shared" si="6"/>
        <v>7</v>
      </c>
      <c r="K15" s="33"/>
      <c r="L15" s="33"/>
      <c r="M15" s="33"/>
      <c r="N15" s="33"/>
      <c r="O15" s="33"/>
      <c r="P15" s="33"/>
      <c r="Q15" s="33"/>
      <c r="R15" s="33"/>
      <c r="S15" s="33"/>
    </row>
    <row r="16" spans="2:46" s="28" customFormat="1" ht="24.95" customHeight="1">
      <c r="B16" s="32">
        <f>B15+1</f>
        <v>13</v>
      </c>
      <c r="C16" s="140">
        <v>232331</v>
      </c>
      <c r="D16" s="75">
        <f t="shared" si="0"/>
        <v>2</v>
      </c>
      <c r="E16" s="35">
        <f t="shared" si="1"/>
        <v>3</v>
      </c>
      <c r="F16" s="35">
        <f t="shared" si="2"/>
        <v>2</v>
      </c>
      <c r="G16" s="35">
        <f t="shared" si="3"/>
        <v>3</v>
      </c>
      <c r="H16" s="35">
        <f t="shared" si="4"/>
        <v>3</v>
      </c>
      <c r="I16" s="35">
        <f t="shared" si="5"/>
        <v>1</v>
      </c>
      <c r="J16" s="76">
        <f t="shared" si="6"/>
        <v>14</v>
      </c>
      <c r="K16" s="33"/>
      <c r="L16" s="33"/>
      <c r="M16" s="33"/>
      <c r="N16" s="33"/>
      <c r="O16" s="33"/>
      <c r="P16" s="33"/>
      <c r="Q16" s="33"/>
      <c r="R16" s="33"/>
      <c r="S16" s="33"/>
    </row>
    <row r="17" spans="2:19" s="28" customFormat="1" ht="24.95" customHeight="1">
      <c r="B17" s="32">
        <f t="shared" si="7"/>
        <v>14</v>
      </c>
      <c r="C17" s="140">
        <v>101021</v>
      </c>
      <c r="D17" s="75">
        <f t="shared" si="0"/>
        <v>1</v>
      </c>
      <c r="E17" s="35">
        <f t="shared" si="1"/>
        <v>0</v>
      </c>
      <c r="F17" s="35">
        <f t="shared" si="2"/>
        <v>1</v>
      </c>
      <c r="G17" s="35">
        <f t="shared" si="3"/>
        <v>0</v>
      </c>
      <c r="H17" s="35">
        <f t="shared" si="4"/>
        <v>2</v>
      </c>
      <c r="I17" s="35">
        <f t="shared" si="5"/>
        <v>1</v>
      </c>
      <c r="J17" s="76">
        <f t="shared" si="6"/>
        <v>5</v>
      </c>
      <c r="K17" s="33"/>
      <c r="L17" s="33"/>
      <c r="M17" s="33"/>
      <c r="N17" s="33"/>
      <c r="O17" s="33"/>
      <c r="P17" s="33"/>
      <c r="Q17" s="33"/>
      <c r="R17" s="33"/>
      <c r="S17" s="33"/>
    </row>
    <row r="18" spans="2:19" s="28" customFormat="1" ht="24.95" customHeight="1">
      <c r="B18" s="32">
        <f t="shared" si="7"/>
        <v>15</v>
      </c>
      <c r="C18" s="140" t="s">
        <v>232</v>
      </c>
      <c r="D18" s="75">
        <f t="shared" si="0"/>
        <v>0</v>
      </c>
      <c r="E18" s="35">
        <f t="shared" si="1"/>
        <v>1</v>
      </c>
      <c r="F18" s="35">
        <f t="shared" si="2"/>
        <v>0</v>
      </c>
      <c r="G18" s="35">
        <f t="shared" si="3"/>
        <v>2</v>
      </c>
      <c r="H18" s="35">
        <f t="shared" si="4"/>
        <v>2</v>
      </c>
      <c r="I18" s="35">
        <f t="shared" si="5"/>
        <v>1</v>
      </c>
      <c r="J18" s="76">
        <f t="shared" si="6"/>
        <v>6</v>
      </c>
      <c r="K18" s="33"/>
      <c r="L18" s="33"/>
      <c r="M18" s="33"/>
      <c r="N18" s="33"/>
      <c r="O18" s="33"/>
      <c r="P18" s="33"/>
      <c r="Q18" s="33"/>
      <c r="R18" s="33"/>
      <c r="S18" s="33"/>
    </row>
    <row r="19" spans="2:19" s="28" customFormat="1" ht="24.95" customHeight="1">
      <c r="B19" s="32">
        <f t="shared" si="7"/>
        <v>16</v>
      </c>
      <c r="C19" s="140">
        <v>120310</v>
      </c>
      <c r="D19" s="75">
        <f t="shared" si="0"/>
        <v>1</v>
      </c>
      <c r="E19" s="35">
        <f t="shared" si="1"/>
        <v>2</v>
      </c>
      <c r="F19" s="35">
        <f t="shared" si="2"/>
        <v>0</v>
      </c>
      <c r="G19" s="35">
        <f t="shared" si="3"/>
        <v>3</v>
      </c>
      <c r="H19" s="35">
        <f t="shared" si="4"/>
        <v>1</v>
      </c>
      <c r="I19" s="35">
        <f t="shared" si="5"/>
        <v>0</v>
      </c>
      <c r="J19" s="76">
        <f t="shared" si="6"/>
        <v>7</v>
      </c>
      <c r="K19" s="33"/>
      <c r="L19" s="33"/>
      <c r="M19" s="33"/>
      <c r="N19" s="33"/>
      <c r="O19" s="33"/>
      <c r="P19" s="33"/>
      <c r="Q19" s="33"/>
      <c r="R19" s="33"/>
      <c r="S19" s="33"/>
    </row>
    <row r="20" spans="2:19" s="28" customFormat="1" ht="24.95" customHeight="1">
      <c r="B20" s="32">
        <f t="shared" si="7"/>
        <v>17</v>
      </c>
      <c r="C20" s="140">
        <v>110000</v>
      </c>
      <c r="D20" s="75">
        <f t="shared" si="0"/>
        <v>1</v>
      </c>
      <c r="E20" s="35">
        <f t="shared" si="1"/>
        <v>1</v>
      </c>
      <c r="F20" s="35">
        <f t="shared" si="2"/>
        <v>0</v>
      </c>
      <c r="G20" s="35">
        <f t="shared" si="3"/>
        <v>0</v>
      </c>
      <c r="H20" s="35">
        <f t="shared" si="4"/>
        <v>0</v>
      </c>
      <c r="I20" s="35">
        <f t="shared" si="5"/>
        <v>0</v>
      </c>
      <c r="J20" s="76">
        <f t="shared" si="6"/>
        <v>2</v>
      </c>
      <c r="K20" s="33"/>
      <c r="L20" s="33"/>
      <c r="M20" s="33"/>
      <c r="N20" s="33"/>
      <c r="O20" s="33"/>
      <c r="P20" s="33"/>
      <c r="Q20" s="33"/>
      <c r="R20" s="33"/>
      <c r="S20" s="33"/>
    </row>
    <row r="21" spans="2:19" s="28" customFormat="1" ht="24.95" customHeight="1">
      <c r="B21" s="32">
        <f t="shared" si="7"/>
        <v>18</v>
      </c>
      <c r="C21" s="140">
        <v>232221</v>
      </c>
      <c r="D21" s="75">
        <f t="shared" si="0"/>
        <v>2</v>
      </c>
      <c r="E21" s="35">
        <f t="shared" si="1"/>
        <v>3</v>
      </c>
      <c r="F21" s="35">
        <f t="shared" si="2"/>
        <v>2</v>
      </c>
      <c r="G21" s="35">
        <f t="shared" si="3"/>
        <v>2</v>
      </c>
      <c r="H21" s="35">
        <f t="shared" si="4"/>
        <v>2</v>
      </c>
      <c r="I21" s="35">
        <f t="shared" si="5"/>
        <v>1</v>
      </c>
      <c r="J21" s="76">
        <f t="shared" si="6"/>
        <v>12</v>
      </c>
      <c r="K21" s="33"/>
      <c r="L21" s="33"/>
      <c r="M21" s="33"/>
      <c r="N21" s="33"/>
      <c r="O21" s="33"/>
      <c r="P21" s="33"/>
      <c r="Q21" s="33"/>
      <c r="R21" s="33"/>
      <c r="S21" s="33"/>
    </row>
    <row r="22" spans="2:19" s="28" customFormat="1" ht="24.95" customHeight="1">
      <c r="B22" s="32">
        <f t="shared" si="7"/>
        <v>19</v>
      </c>
      <c r="C22" s="140">
        <v>121221</v>
      </c>
      <c r="D22" s="75">
        <f t="shared" si="0"/>
        <v>1</v>
      </c>
      <c r="E22" s="35">
        <f t="shared" si="1"/>
        <v>2</v>
      </c>
      <c r="F22" s="35">
        <f t="shared" si="2"/>
        <v>1</v>
      </c>
      <c r="G22" s="35">
        <f t="shared" si="3"/>
        <v>2</v>
      </c>
      <c r="H22" s="35">
        <f t="shared" si="4"/>
        <v>2</v>
      </c>
      <c r="I22" s="35">
        <f t="shared" si="5"/>
        <v>1</v>
      </c>
      <c r="J22" s="76">
        <f t="shared" si="6"/>
        <v>9</v>
      </c>
      <c r="K22" s="33"/>
      <c r="L22" s="33"/>
      <c r="M22" s="33"/>
      <c r="N22" s="33"/>
      <c r="O22" s="33"/>
      <c r="P22" s="33"/>
      <c r="Q22" s="33"/>
      <c r="R22" s="33"/>
      <c r="S22" s="33"/>
    </row>
    <row r="23" spans="2:19" s="28" customFormat="1" ht="24.95" customHeight="1">
      <c r="B23" s="32">
        <f>B22+1</f>
        <v>20</v>
      </c>
      <c r="C23" s="140">
        <v>130221</v>
      </c>
      <c r="D23" s="75">
        <f t="shared" si="0"/>
        <v>1</v>
      </c>
      <c r="E23" s="35">
        <f t="shared" si="1"/>
        <v>3</v>
      </c>
      <c r="F23" s="35">
        <f t="shared" si="2"/>
        <v>0</v>
      </c>
      <c r="G23" s="35">
        <f t="shared" si="3"/>
        <v>2</v>
      </c>
      <c r="H23" s="35">
        <f t="shared" si="4"/>
        <v>2</v>
      </c>
      <c r="I23" s="35">
        <f t="shared" si="5"/>
        <v>1</v>
      </c>
      <c r="J23" s="76">
        <f t="shared" si="6"/>
        <v>9</v>
      </c>
      <c r="K23" s="33"/>
      <c r="L23" s="33"/>
      <c r="M23" s="33"/>
      <c r="N23" s="33"/>
      <c r="O23" s="33"/>
      <c r="P23" s="33"/>
      <c r="Q23" s="33"/>
      <c r="R23" s="33"/>
      <c r="S23" s="33"/>
    </row>
    <row r="24" spans="2:19" s="28" customFormat="1" ht="24.95" customHeight="1">
      <c r="B24" s="32">
        <f>B23+1</f>
        <v>21</v>
      </c>
      <c r="C24" s="140" t="s">
        <v>233</v>
      </c>
      <c r="D24" s="75">
        <f t="shared" si="0"/>
        <v>0</v>
      </c>
      <c r="E24" s="35">
        <f t="shared" si="1"/>
        <v>2</v>
      </c>
      <c r="F24" s="35">
        <f t="shared" si="2"/>
        <v>0</v>
      </c>
      <c r="G24" s="35">
        <f t="shared" si="3"/>
        <v>1</v>
      </c>
      <c r="H24" s="35">
        <f t="shared" si="4"/>
        <v>1</v>
      </c>
      <c r="I24" s="35">
        <f t="shared" si="5"/>
        <v>1</v>
      </c>
      <c r="J24" s="76">
        <f t="shared" si="6"/>
        <v>5</v>
      </c>
      <c r="K24" s="33"/>
      <c r="L24" s="33"/>
      <c r="M24" s="33"/>
      <c r="N24" s="33"/>
      <c r="O24" s="33"/>
      <c r="P24" s="33"/>
      <c r="Q24" s="33"/>
      <c r="R24" s="33"/>
      <c r="S24" s="33"/>
    </row>
    <row r="25" spans="2:19" s="28" customFormat="1" ht="24.95" customHeight="1">
      <c r="B25" s="32">
        <f>B24+1</f>
        <v>22</v>
      </c>
      <c r="C25" s="140" t="s">
        <v>234</v>
      </c>
      <c r="D25" s="75">
        <f t="shared" si="0"/>
        <v>0</v>
      </c>
      <c r="E25" s="35">
        <f t="shared" si="1"/>
        <v>2</v>
      </c>
      <c r="F25" s="35">
        <f t="shared" si="2"/>
        <v>0</v>
      </c>
      <c r="G25" s="35">
        <f t="shared" si="3"/>
        <v>0</v>
      </c>
      <c r="H25" s="35">
        <f t="shared" si="4"/>
        <v>0</v>
      </c>
      <c r="I25" s="35">
        <f t="shared" si="5"/>
        <v>1</v>
      </c>
      <c r="J25" s="76">
        <f t="shared" si="6"/>
        <v>3</v>
      </c>
      <c r="K25" s="33"/>
      <c r="L25" s="33"/>
      <c r="M25" s="33"/>
      <c r="N25" s="33"/>
      <c r="O25" s="33"/>
      <c r="P25" s="33"/>
      <c r="Q25" s="33"/>
      <c r="R25" s="33"/>
      <c r="S25" s="33"/>
    </row>
    <row r="26" spans="2:19" s="28" customFormat="1" ht="24.95" customHeight="1">
      <c r="B26" s="32">
        <f t="shared" ref="B26:B73" si="8">B25+1</f>
        <v>23</v>
      </c>
      <c r="C26" s="140">
        <v>242331</v>
      </c>
      <c r="D26" s="75">
        <f t="shared" si="0"/>
        <v>2</v>
      </c>
      <c r="E26" s="35">
        <f t="shared" si="1"/>
        <v>4</v>
      </c>
      <c r="F26" s="35">
        <f t="shared" si="2"/>
        <v>2</v>
      </c>
      <c r="G26" s="35">
        <f t="shared" si="3"/>
        <v>3</v>
      </c>
      <c r="H26" s="35">
        <f t="shared" si="4"/>
        <v>3</v>
      </c>
      <c r="I26" s="35">
        <f t="shared" si="5"/>
        <v>1</v>
      </c>
      <c r="J26" s="76">
        <f t="shared" si="6"/>
        <v>15</v>
      </c>
      <c r="K26" s="33"/>
      <c r="L26" s="33"/>
      <c r="M26" s="33"/>
      <c r="N26" s="33"/>
      <c r="O26" s="33"/>
      <c r="P26" s="33"/>
      <c r="Q26" s="33"/>
      <c r="R26" s="33"/>
      <c r="S26" s="33"/>
    </row>
    <row r="27" spans="2:19" s="28" customFormat="1" ht="24.95" customHeight="1">
      <c r="B27" s="32">
        <f t="shared" si="8"/>
        <v>24</v>
      </c>
      <c r="C27" s="140">
        <v>141011</v>
      </c>
      <c r="D27" s="75">
        <f t="shared" si="0"/>
        <v>1</v>
      </c>
      <c r="E27" s="35">
        <f t="shared" si="1"/>
        <v>4</v>
      </c>
      <c r="F27" s="35">
        <f t="shared" si="2"/>
        <v>1</v>
      </c>
      <c r="G27" s="35">
        <f t="shared" si="3"/>
        <v>0</v>
      </c>
      <c r="H27" s="35">
        <f t="shared" si="4"/>
        <v>1</v>
      </c>
      <c r="I27" s="35">
        <f t="shared" si="5"/>
        <v>1</v>
      </c>
      <c r="J27" s="76">
        <f t="shared" si="6"/>
        <v>8</v>
      </c>
      <c r="K27" s="33"/>
      <c r="L27" s="33"/>
      <c r="M27" s="33"/>
      <c r="N27" s="33"/>
      <c r="O27" s="33"/>
      <c r="P27" s="33"/>
      <c r="Q27" s="33"/>
      <c r="R27" s="33"/>
      <c r="S27" s="33"/>
    </row>
    <row r="28" spans="2:19" s="28" customFormat="1" ht="24.95" customHeight="1">
      <c r="B28" s="32">
        <f t="shared" si="8"/>
        <v>25</v>
      </c>
      <c r="C28" s="140">
        <v>231121</v>
      </c>
      <c r="D28" s="75">
        <f t="shared" si="0"/>
        <v>2</v>
      </c>
      <c r="E28" s="35">
        <f t="shared" si="1"/>
        <v>3</v>
      </c>
      <c r="F28" s="35">
        <f t="shared" si="2"/>
        <v>1</v>
      </c>
      <c r="G28" s="35">
        <f t="shared" si="3"/>
        <v>1</v>
      </c>
      <c r="H28" s="35">
        <f t="shared" si="4"/>
        <v>2</v>
      </c>
      <c r="I28" s="35">
        <f t="shared" si="5"/>
        <v>1</v>
      </c>
      <c r="J28" s="76">
        <f t="shared" si="6"/>
        <v>10</v>
      </c>
      <c r="K28" s="33"/>
      <c r="L28" s="33"/>
      <c r="M28" s="33"/>
      <c r="N28" s="33"/>
      <c r="O28" s="33"/>
      <c r="P28" s="33"/>
      <c r="Q28" s="33"/>
      <c r="R28" s="33"/>
      <c r="S28" s="33"/>
    </row>
    <row r="29" spans="2:19" s="28" customFormat="1" ht="24.95" customHeight="1">
      <c r="B29" s="32">
        <f t="shared" si="8"/>
        <v>26</v>
      </c>
      <c r="C29" s="140">
        <v>131321</v>
      </c>
      <c r="D29" s="75">
        <f t="shared" si="0"/>
        <v>1</v>
      </c>
      <c r="E29" s="35">
        <f t="shared" si="1"/>
        <v>3</v>
      </c>
      <c r="F29" s="35">
        <f t="shared" si="2"/>
        <v>1</v>
      </c>
      <c r="G29" s="35">
        <f t="shared" si="3"/>
        <v>3</v>
      </c>
      <c r="H29" s="35">
        <f t="shared" si="4"/>
        <v>2</v>
      </c>
      <c r="I29" s="35">
        <f t="shared" si="5"/>
        <v>1</v>
      </c>
      <c r="J29" s="76">
        <f t="shared" si="6"/>
        <v>11</v>
      </c>
      <c r="K29" s="33"/>
      <c r="L29" s="33"/>
      <c r="M29" s="33"/>
      <c r="N29" s="33"/>
      <c r="O29" s="33"/>
      <c r="P29" s="33"/>
      <c r="Q29" s="33"/>
      <c r="R29" s="33"/>
      <c r="S29" s="33"/>
    </row>
    <row r="30" spans="2:19" s="28" customFormat="1" ht="24.95" customHeight="1">
      <c r="B30" s="32">
        <f t="shared" si="8"/>
        <v>27</v>
      </c>
      <c r="C30" s="140">
        <v>120101</v>
      </c>
      <c r="D30" s="75">
        <f t="shared" si="0"/>
        <v>1</v>
      </c>
      <c r="E30" s="35">
        <f t="shared" si="1"/>
        <v>2</v>
      </c>
      <c r="F30" s="35">
        <f t="shared" si="2"/>
        <v>0</v>
      </c>
      <c r="G30" s="35">
        <f t="shared" si="3"/>
        <v>1</v>
      </c>
      <c r="H30" s="35">
        <f t="shared" si="4"/>
        <v>0</v>
      </c>
      <c r="I30" s="35">
        <f t="shared" si="5"/>
        <v>1</v>
      </c>
      <c r="J30" s="76">
        <f t="shared" si="6"/>
        <v>5</v>
      </c>
      <c r="K30" s="33"/>
      <c r="L30" s="33"/>
      <c r="M30" s="33"/>
      <c r="N30" s="33"/>
      <c r="O30" s="33"/>
      <c r="P30" s="33"/>
      <c r="Q30" s="33"/>
      <c r="R30" s="33"/>
      <c r="S30" s="33"/>
    </row>
    <row r="31" spans="2:19" s="28" customFormat="1" ht="24.95" customHeight="1">
      <c r="B31" s="32">
        <f t="shared" si="8"/>
        <v>28</v>
      </c>
      <c r="C31" s="140">
        <v>242101</v>
      </c>
      <c r="D31" s="75">
        <f t="shared" si="0"/>
        <v>2</v>
      </c>
      <c r="E31" s="35">
        <f t="shared" si="1"/>
        <v>4</v>
      </c>
      <c r="F31" s="35">
        <f t="shared" si="2"/>
        <v>2</v>
      </c>
      <c r="G31" s="35">
        <f t="shared" si="3"/>
        <v>1</v>
      </c>
      <c r="H31" s="35">
        <f t="shared" si="4"/>
        <v>0</v>
      </c>
      <c r="I31" s="35">
        <f t="shared" si="5"/>
        <v>1</v>
      </c>
      <c r="J31" s="76">
        <f t="shared" si="6"/>
        <v>10</v>
      </c>
      <c r="K31" s="33"/>
      <c r="L31" s="33"/>
      <c r="M31" s="33"/>
      <c r="N31" s="33"/>
      <c r="O31" s="33"/>
      <c r="P31" s="33"/>
      <c r="Q31" s="33"/>
      <c r="R31" s="33"/>
      <c r="S31" s="33"/>
    </row>
    <row r="32" spans="2:19" s="28" customFormat="1" ht="24.95" customHeight="1">
      <c r="B32" s="32">
        <f t="shared" si="8"/>
        <v>29</v>
      </c>
      <c r="C32" s="140" t="s">
        <v>290</v>
      </c>
      <c r="D32" s="75">
        <f t="shared" si="0"/>
        <v>0</v>
      </c>
      <c r="E32" s="35">
        <f t="shared" si="1"/>
        <v>2</v>
      </c>
      <c r="F32" s="35">
        <f t="shared" si="2"/>
        <v>0</v>
      </c>
      <c r="G32" s="35">
        <f t="shared" si="3"/>
        <v>1</v>
      </c>
      <c r="H32" s="35">
        <f t="shared" si="4"/>
        <v>1</v>
      </c>
      <c r="I32" s="35">
        <f t="shared" si="5"/>
        <v>0</v>
      </c>
      <c r="J32" s="76">
        <f t="shared" si="6"/>
        <v>4</v>
      </c>
      <c r="K32" s="33"/>
      <c r="L32" s="33"/>
      <c r="M32" s="33"/>
      <c r="N32" s="33"/>
      <c r="O32" s="33"/>
      <c r="P32" s="33"/>
      <c r="Q32" s="33"/>
      <c r="R32" s="33"/>
      <c r="S32" s="33"/>
    </row>
    <row r="33" spans="2:19" s="28" customFormat="1" ht="24.95" customHeight="1">
      <c r="B33" s="32">
        <f t="shared" si="8"/>
        <v>30</v>
      </c>
      <c r="C33" s="140" t="s">
        <v>235</v>
      </c>
      <c r="D33" s="75">
        <f t="shared" si="0"/>
        <v>0</v>
      </c>
      <c r="E33" s="35">
        <f t="shared" si="1"/>
        <v>1</v>
      </c>
      <c r="F33" s="35">
        <f t="shared" si="2"/>
        <v>0</v>
      </c>
      <c r="G33" s="35">
        <f t="shared" si="3"/>
        <v>0</v>
      </c>
      <c r="H33" s="35">
        <f t="shared" si="4"/>
        <v>0</v>
      </c>
      <c r="I33" s="35">
        <f t="shared" si="5"/>
        <v>1</v>
      </c>
      <c r="J33" s="76">
        <f t="shared" si="6"/>
        <v>2</v>
      </c>
      <c r="K33" s="33"/>
      <c r="L33" s="33"/>
      <c r="M33" s="33"/>
      <c r="N33" s="33"/>
      <c r="O33" s="33"/>
      <c r="P33" s="33"/>
      <c r="Q33" s="33"/>
      <c r="R33" s="33"/>
      <c r="S33" s="33"/>
    </row>
    <row r="34" spans="2:19" s="28" customFormat="1" ht="24.95" customHeight="1">
      <c r="B34" s="32">
        <f t="shared" si="8"/>
        <v>31</v>
      </c>
      <c r="C34" s="140">
        <v>231111</v>
      </c>
      <c r="D34" s="75">
        <f t="shared" si="0"/>
        <v>2</v>
      </c>
      <c r="E34" s="35">
        <f t="shared" si="1"/>
        <v>3</v>
      </c>
      <c r="F34" s="35">
        <f t="shared" si="2"/>
        <v>1</v>
      </c>
      <c r="G34" s="35">
        <f t="shared" si="3"/>
        <v>1</v>
      </c>
      <c r="H34" s="35">
        <f t="shared" si="4"/>
        <v>1</v>
      </c>
      <c r="I34" s="35">
        <f t="shared" si="5"/>
        <v>1</v>
      </c>
      <c r="J34" s="76">
        <f t="shared" si="6"/>
        <v>9</v>
      </c>
      <c r="K34" s="33"/>
      <c r="L34" s="33"/>
      <c r="M34" s="33"/>
      <c r="N34" s="33"/>
      <c r="O34" s="33"/>
      <c r="P34" s="33"/>
      <c r="Q34" s="33"/>
      <c r="R34" s="33"/>
      <c r="S34" s="33"/>
    </row>
    <row r="35" spans="2:19" s="28" customFormat="1" ht="24.95" customHeight="1">
      <c r="B35" s="32">
        <f t="shared" si="8"/>
        <v>32</v>
      </c>
      <c r="C35" s="140">
        <v>131211</v>
      </c>
      <c r="D35" s="75">
        <f t="shared" si="0"/>
        <v>1</v>
      </c>
      <c r="E35" s="35">
        <f t="shared" si="1"/>
        <v>3</v>
      </c>
      <c r="F35" s="35">
        <f t="shared" si="2"/>
        <v>1</v>
      </c>
      <c r="G35" s="35">
        <f t="shared" si="3"/>
        <v>2</v>
      </c>
      <c r="H35" s="35">
        <f t="shared" si="4"/>
        <v>1</v>
      </c>
      <c r="I35" s="35">
        <f t="shared" si="5"/>
        <v>1</v>
      </c>
      <c r="J35" s="76">
        <f t="shared" si="6"/>
        <v>9</v>
      </c>
      <c r="K35" s="33"/>
      <c r="L35" s="33"/>
      <c r="M35" s="33"/>
      <c r="N35" s="33"/>
      <c r="O35" s="33"/>
      <c r="P35" s="33"/>
      <c r="Q35" s="33"/>
      <c r="R35" s="33"/>
      <c r="S35" s="33"/>
    </row>
    <row r="36" spans="2:19" s="28" customFormat="1" ht="24.95" customHeight="1">
      <c r="B36" s="32">
        <f t="shared" si="8"/>
        <v>33</v>
      </c>
      <c r="C36" s="140">
        <v>232231</v>
      </c>
      <c r="D36" s="75">
        <f t="shared" si="0"/>
        <v>2</v>
      </c>
      <c r="E36" s="35">
        <f t="shared" si="1"/>
        <v>3</v>
      </c>
      <c r="F36" s="35">
        <f t="shared" si="2"/>
        <v>2</v>
      </c>
      <c r="G36" s="35">
        <f t="shared" si="3"/>
        <v>2</v>
      </c>
      <c r="H36" s="35">
        <f t="shared" si="4"/>
        <v>3</v>
      </c>
      <c r="I36" s="35">
        <f t="shared" si="5"/>
        <v>1</v>
      </c>
      <c r="J36" s="76">
        <f t="shared" si="6"/>
        <v>13</v>
      </c>
      <c r="K36" s="33"/>
      <c r="L36" s="33"/>
      <c r="M36" s="33"/>
      <c r="N36" s="33"/>
      <c r="O36" s="33"/>
      <c r="P36" s="33"/>
      <c r="Q36" s="33"/>
      <c r="R36" s="33"/>
      <c r="S36" s="33"/>
    </row>
    <row r="37" spans="2:19" s="28" customFormat="1" ht="24.95" customHeight="1">
      <c r="B37" s="32">
        <f t="shared" si="8"/>
        <v>34</v>
      </c>
      <c r="C37" s="140">
        <v>131211</v>
      </c>
      <c r="D37" s="75">
        <f t="shared" si="0"/>
        <v>1</v>
      </c>
      <c r="E37" s="35">
        <f t="shared" si="1"/>
        <v>3</v>
      </c>
      <c r="F37" s="35">
        <f t="shared" si="2"/>
        <v>1</v>
      </c>
      <c r="G37" s="35">
        <f t="shared" si="3"/>
        <v>2</v>
      </c>
      <c r="H37" s="35">
        <f t="shared" si="4"/>
        <v>1</v>
      </c>
      <c r="I37" s="35">
        <f t="shared" si="5"/>
        <v>1</v>
      </c>
      <c r="J37" s="76">
        <f t="shared" si="6"/>
        <v>9</v>
      </c>
      <c r="K37" s="33"/>
      <c r="L37" s="33"/>
      <c r="M37" s="33"/>
      <c r="N37" s="33"/>
      <c r="O37" s="33"/>
      <c r="P37" s="33"/>
      <c r="Q37" s="33"/>
      <c r="R37" s="33"/>
      <c r="S37" s="33"/>
    </row>
    <row r="38" spans="2:19" s="28" customFormat="1" ht="24.95" customHeight="1">
      <c r="B38" s="32">
        <f t="shared" si="8"/>
        <v>35</v>
      </c>
      <c r="C38" s="140">
        <v>111011</v>
      </c>
      <c r="D38" s="75">
        <f t="shared" si="0"/>
        <v>1</v>
      </c>
      <c r="E38" s="35">
        <f t="shared" si="1"/>
        <v>1</v>
      </c>
      <c r="F38" s="35">
        <f t="shared" si="2"/>
        <v>1</v>
      </c>
      <c r="G38" s="35">
        <f t="shared" si="3"/>
        <v>0</v>
      </c>
      <c r="H38" s="35">
        <f t="shared" si="4"/>
        <v>1</v>
      </c>
      <c r="I38" s="35">
        <f t="shared" si="5"/>
        <v>1</v>
      </c>
      <c r="J38" s="76">
        <f t="shared" si="6"/>
        <v>5</v>
      </c>
      <c r="K38" s="33"/>
      <c r="L38" s="33"/>
      <c r="M38" s="33"/>
      <c r="N38" s="33"/>
      <c r="O38" s="33"/>
      <c r="P38" s="33"/>
      <c r="Q38" s="33"/>
      <c r="R38" s="33"/>
      <c r="S38" s="33"/>
    </row>
    <row r="39" spans="2:19" s="28" customFormat="1" ht="24.95" customHeight="1">
      <c r="B39" s="32">
        <f t="shared" si="8"/>
        <v>36</v>
      </c>
      <c r="C39" s="140">
        <v>120101</v>
      </c>
      <c r="D39" s="75">
        <f t="shared" si="0"/>
        <v>1</v>
      </c>
      <c r="E39" s="35">
        <f t="shared" si="1"/>
        <v>2</v>
      </c>
      <c r="F39" s="35">
        <f t="shared" si="2"/>
        <v>0</v>
      </c>
      <c r="G39" s="35">
        <f t="shared" si="3"/>
        <v>1</v>
      </c>
      <c r="H39" s="35">
        <f t="shared" si="4"/>
        <v>0</v>
      </c>
      <c r="I39" s="35">
        <f t="shared" si="5"/>
        <v>1</v>
      </c>
      <c r="J39" s="76">
        <f t="shared" si="6"/>
        <v>5</v>
      </c>
      <c r="K39" s="33"/>
      <c r="L39" s="33"/>
      <c r="M39" s="33"/>
      <c r="N39" s="33"/>
      <c r="O39" s="33"/>
      <c r="P39" s="33"/>
      <c r="Q39" s="33"/>
      <c r="R39" s="33"/>
      <c r="S39" s="33"/>
    </row>
    <row r="40" spans="2:19" s="28" customFormat="1" ht="24.95" customHeight="1">
      <c r="B40" s="32">
        <f t="shared" si="8"/>
        <v>37</v>
      </c>
      <c r="C40" s="140">
        <v>221211</v>
      </c>
      <c r="D40" s="75">
        <f t="shared" si="0"/>
        <v>2</v>
      </c>
      <c r="E40" s="35">
        <f t="shared" si="1"/>
        <v>2</v>
      </c>
      <c r="F40" s="35">
        <f t="shared" si="2"/>
        <v>1</v>
      </c>
      <c r="G40" s="35">
        <f t="shared" si="3"/>
        <v>2</v>
      </c>
      <c r="H40" s="35">
        <f t="shared" si="4"/>
        <v>1</v>
      </c>
      <c r="I40" s="35">
        <f t="shared" si="5"/>
        <v>1</v>
      </c>
      <c r="J40" s="76">
        <f t="shared" si="6"/>
        <v>9</v>
      </c>
      <c r="K40" s="33"/>
      <c r="L40" s="33"/>
      <c r="M40" s="33"/>
      <c r="N40" s="33"/>
      <c r="O40" s="33"/>
      <c r="P40" s="33"/>
      <c r="Q40" s="33"/>
      <c r="R40" s="33"/>
      <c r="S40" s="33"/>
    </row>
    <row r="41" spans="2:19" s="28" customFormat="1" ht="24.95" customHeight="1">
      <c r="B41" s="32">
        <f t="shared" si="8"/>
        <v>38</v>
      </c>
      <c r="C41" s="140">
        <v>231321</v>
      </c>
      <c r="D41" s="75">
        <f t="shared" si="0"/>
        <v>2</v>
      </c>
      <c r="E41" s="35">
        <f t="shared" si="1"/>
        <v>3</v>
      </c>
      <c r="F41" s="35">
        <f t="shared" si="2"/>
        <v>1</v>
      </c>
      <c r="G41" s="35">
        <f t="shared" si="3"/>
        <v>3</v>
      </c>
      <c r="H41" s="35">
        <f t="shared" si="4"/>
        <v>2</v>
      </c>
      <c r="I41" s="35">
        <f t="shared" si="5"/>
        <v>1</v>
      </c>
      <c r="J41" s="76">
        <f t="shared" si="6"/>
        <v>12</v>
      </c>
      <c r="K41" s="33"/>
      <c r="L41" s="33"/>
      <c r="M41" s="33"/>
      <c r="N41" s="33"/>
      <c r="O41" s="33"/>
      <c r="P41" s="33"/>
      <c r="Q41" s="33"/>
      <c r="R41" s="33"/>
      <c r="S41" s="33"/>
    </row>
    <row r="42" spans="2:19" s="28" customFormat="1" ht="24.95" customHeight="1">
      <c r="B42" s="32">
        <f t="shared" si="8"/>
        <v>39</v>
      </c>
      <c r="C42" s="140">
        <v>110101</v>
      </c>
      <c r="D42" s="75">
        <f t="shared" si="0"/>
        <v>1</v>
      </c>
      <c r="E42" s="35">
        <f t="shared" si="1"/>
        <v>1</v>
      </c>
      <c r="F42" s="35">
        <f t="shared" si="2"/>
        <v>0</v>
      </c>
      <c r="G42" s="35">
        <f t="shared" si="3"/>
        <v>1</v>
      </c>
      <c r="H42" s="35">
        <f t="shared" si="4"/>
        <v>0</v>
      </c>
      <c r="I42" s="35">
        <f t="shared" si="5"/>
        <v>1</v>
      </c>
      <c r="J42" s="76">
        <f t="shared" si="6"/>
        <v>4</v>
      </c>
      <c r="K42" s="33"/>
      <c r="L42" s="33"/>
      <c r="M42" s="33"/>
      <c r="N42" s="33"/>
      <c r="O42" s="33"/>
      <c r="P42" s="33"/>
      <c r="Q42" s="33"/>
      <c r="R42" s="33"/>
      <c r="S42" s="33"/>
    </row>
    <row r="43" spans="2:19" s="28" customFormat="1" ht="24.95" customHeight="1">
      <c r="B43" s="32">
        <f t="shared" si="8"/>
        <v>40</v>
      </c>
      <c r="C43" s="140">
        <v>210121</v>
      </c>
      <c r="D43" s="75">
        <f t="shared" si="0"/>
        <v>2</v>
      </c>
      <c r="E43" s="35">
        <f t="shared" si="1"/>
        <v>1</v>
      </c>
      <c r="F43" s="35">
        <f t="shared" si="2"/>
        <v>0</v>
      </c>
      <c r="G43" s="35">
        <f t="shared" si="3"/>
        <v>1</v>
      </c>
      <c r="H43" s="35">
        <f t="shared" si="4"/>
        <v>2</v>
      </c>
      <c r="I43" s="35">
        <f t="shared" si="5"/>
        <v>1</v>
      </c>
      <c r="J43" s="76">
        <f t="shared" si="6"/>
        <v>7</v>
      </c>
      <c r="K43" s="33"/>
      <c r="L43" s="33"/>
      <c r="M43" s="33"/>
      <c r="N43" s="33"/>
      <c r="O43" s="33"/>
      <c r="P43" s="33"/>
      <c r="Q43" s="33"/>
      <c r="R43" s="33"/>
      <c r="S43" s="33"/>
    </row>
    <row r="44" spans="2:19" ht="24.95" customHeight="1">
      <c r="B44" s="32">
        <f t="shared" si="8"/>
        <v>41</v>
      </c>
      <c r="C44" s="140">
        <v>121211</v>
      </c>
      <c r="D44" s="75">
        <f t="shared" si="0"/>
        <v>1</v>
      </c>
      <c r="E44" s="35">
        <f t="shared" si="1"/>
        <v>2</v>
      </c>
      <c r="F44" s="35">
        <f t="shared" si="2"/>
        <v>1</v>
      </c>
      <c r="G44" s="35">
        <f t="shared" si="3"/>
        <v>2</v>
      </c>
      <c r="H44" s="35">
        <f t="shared" si="4"/>
        <v>1</v>
      </c>
      <c r="I44" s="35">
        <f t="shared" si="5"/>
        <v>1</v>
      </c>
      <c r="J44" s="76">
        <f t="shared" si="6"/>
        <v>8</v>
      </c>
    </row>
    <row r="45" spans="2:19" ht="24.95" customHeight="1">
      <c r="B45" s="32">
        <f t="shared" si="8"/>
        <v>42</v>
      </c>
      <c r="C45" s="140">
        <v>110231</v>
      </c>
      <c r="D45" s="75">
        <f t="shared" si="0"/>
        <v>1</v>
      </c>
      <c r="E45" s="35">
        <f t="shared" si="1"/>
        <v>1</v>
      </c>
      <c r="F45" s="35">
        <f t="shared" si="2"/>
        <v>0</v>
      </c>
      <c r="G45" s="35">
        <f t="shared" si="3"/>
        <v>2</v>
      </c>
      <c r="H45" s="35">
        <f t="shared" si="4"/>
        <v>3</v>
      </c>
      <c r="I45" s="35">
        <f t="shared" si="5"/>
        <v>1</v>
      </c>
      <c r="J45" s="76">
        <f t="shared" si="6"/>
        <v>8</v>
      </c>
    </row>
    <row r="46" spans="2:19" ht="24.95" customHeight="1">
      <c r="B46" s="32">
        <f t="shared" si="8"/>
        <v>43</v>
      </c>
      <c r="C46" s="140">
        <v>222110</v>
      </c>
      <c r="D46" s="75">
        <f t="shared" si="0"/>
        <v>2</v>
      </c>
      <c r="E46" s="35">
        <f t="shared" si="1"/>
        <v>2</v>
      </c>
      <c r="F46" s="35">
        <f t="shared" si="2"/>
        <v>2</v>
      </c>
      <c r="G46" s="35">
        <f t="shared" si="3"/>
        <v>1</v>
      </c>
      <c r="H46" s="35">
        <f t="shared" si="4"/>
        <v>1</v>
      </c>
      <c r="I46" s="35">
        <f t="shared" si="5"/>
        <v>0</v>
      </c>
      <c r="J46" s="76">
        <f t="shared" si="6"/>
        <v>8</v>
      </c>
    </row>
    <row r="47" spans="2:19" ht="24.95" customHeight="1">
      <c r="B47" s="32">
        <f t="shared" si="8"/>
        <v>44</v>
      </c>
      <c r="C47" s="140">
        <v>110201</v>
      </c>
      <c r="D47" s="75">
        <f t="shared" si="0"/>
        <v>1</v>
      </c>
      <c r="E47" s="35">
        <f t="shared" si="1"/>
        <v>1</v>
      </c>
      <c r="F47" s="35">
        <f t="shared" si="2"/>
        <v>0</v>
      </c>
      <c r="G47" s="35">
        <f t="shared" si="3"/>
        <v>2</v>
      </c>
      <c r="H47" s="35">
        <f t="shared" si="4"/>
        <v>0</v>
      </c>
      <c r="I47" s="35">
        <f t="shared" si="5"/>
        <v>1</v>
      </c>
      <c r="J47" s="76">
        <f t="shared" si="6"/>
        <v>5</v>
      </c>
    </row>
    <row r="48" spans="2:19" ht="24.95" customHeight="1">
      <c r="B48" s="32">
        <f t="shared" si="8"/>
        <v>45</v>
      </c>
      <c r="C48" s="140" t="s">
        <v>231</v>
      </c>
      <c r="D48" s="75">
        <f t="shared" si="0"/>
        <v>0</v>
      </c>
      <c r="E48" s="35">
        <f t="shared" si="1"/>
        <v>2</v>
      </c>
      <c r="F48" s="35">
        <f t="shared" si="2"/>
        <v>0</v>
      </c>
      <c r="G48" s="35">
        <f t="shared" si="3"/>
        <v>2</v>
      </c>
      <c r="H48" s="35">
        <f t="shared" si="4"/>
        <v>2</v>
      </c>
      <c r="I48" s="35">
        <f t="shared" si="5"/>
        <v>1</v>
      </c>
      <c r="J48" s="76">
        <f t="shared" si="6"/>
        <v>7</v>
      </c>
    </row>
    <row r="49" spans="2:10" ht="24.95" customHeight="1">
      <c r="B49" s="32">
        <f t="shared" si="8"/>
        <v>46</v>
      </c>
      <c r="C49" s="140">
        <v>231211</v>
      </c>
      <c r="D49" s="75">
        <f t="shared" si="0"/>
        <v>2</v>
      </c>
      <c r="E49" s="35">
        <f t="shared" si="1"/>
        <v>3</v>
      </c>
      <c r="F49" s="35">
        <f t="shared" si="2"/>
        <v>1</v>
      </c>
      <c r="G49" s="35">
        <f t="shared" si="3"/>
        <v>2</v>
      </c>
      <c r="H49" s="35">
        <f t="shared" si="4"/>
        <v>1</v>
      </c>
      <c r="I49" s="35">
        <f t="shared" si="5"/>
        <v>1</v>
      </c>
      <c r="J49" s="76">
        <f t="shared" si="6"/>
        <v>10</v>
      </c>
    </row>
    <row r="50" spans="2:10" ht="24.95" customHeight="1">
      <c r="B50" s="32">
        <f t="shared" si="8"/>
        <v>47</v>
      </c>
      <c r="C50" s="140">
        <v>141221</v>
      </c>
      <c r="D50" s="75">
        <f t="shared" si="0"/>
        <v>1</v>
      </c>
      <c r="E50" s="35">
        <f t="shared" si="1"/>
        <v>4</v>
      </c>
      <c r="F50" s="35">
        <f t="shared" si="2"/>
        <v>1</v>
      </c>
      <c r="G50" s="35">
        <f t="shared" si="3"/>
        <v>2</v>
      </c>
      <c r="H50" s="35">
        <f t="shared" si="4"/>
        <v>2</v>
      </c>
      <c r="I50" s="35">
        <f t="shared" si="5"/>
        <v>1</v>
      </c>
      <c r="J50" s="76">
        <f t="shared" si="6"/>
        <v>11</v>
      </c>
    </row>
    <row r="51" spans="2:10" ht="24.95" customHeight="1">
      <c r="B51" s="32">
        <f t="shared" si="8"/>
        <v>48</v>
      </c>
      <c r="C51" s="140">
        <v>131221</v>
      </c>
      <c r="D51" s="75">
        <f t="shared" si="0"/>
        <v>1</v>
      </c>
      <c r="E51" s="35">
        <f t="shared" si="1"/>
        <v>3</v>
      </c>
      <c r="F51" s="35">
        <f t="shared" si="2"/>
        <v>1</v>
      </c>
      <c r="G51" s="35">
        <f t="shared" si="3"/>
        <v>2</v>
      </c>
      <c r="H51" s="35">
        <f t="shared" si="4"/>
        <v>2</v>
      </c>
      <c r="I51" s="35">
        <f t="shared" si="5"/>
        <v>1</v>
      </c>
      <c r="J51" s="76">
        <f t="shared" si="6"/>
        <v>10</v>
      </c>
    </row>
    <row r="52" spans="2:10" ht="24.95" customHeight="1">
      <c r="B52" s="32">
        <f t="shared" si="8"/>
        <v>49</v>
      </c>
      <c r="C52" s="140">
        <v>131001</v>
      </c>
      <c r="D52" s="75">
        <f t="shared" si="0"/>
        <v>1</v>
      </c>
      <c r="E52" s="35">
        <f t="shared" si="1"/>
        <v>3</v>
      </c>
      <c r="F52" s="35">
        <f t="shared" si="2"/>
        <v>1</v>
      </c>
      <c r="G52" s="35">
        <f t="shared" si="3"/>
        <v>0</v>
      </c>
      <c r="H52" s="35">
        <f t="shared" si="4"/>
        <v>0</v>
      </c>
      <c r="I52" s="35">
        <f t="shared" si="5"/>
        <v>1</v>
      </c>
      <c r="J52" s="76">
        <f t="shared" si="6"/>
        <v>6</v>
      </c>
    </row>
    <row r="53" spans="2:10" ht="24.95" customHeight="1">
      <c r="B53" s="32">
        <f t="shared" si="8"/>
        <v>50</v>
      </c>
      <c r="C53" s="140">
        <v>131321</v>
      </c>
      <c r="D53" s="75">
        <f t="shared" si="0"/>
        <v>1</v>
      </c>
      <c r="E53" s="35">
        <f t="shared" si="1"/>
        <v>3</v>
      </c>
      <c r="F53" s="35">
        <f t="shared" si="2"/>
        <v>1</v>
      </c>
      <c r="G53" s="35">
        <f t="shared" si="3"/>
        <v>3</v>
      </c>
      <c r="H53" s="35">
        <f t="shared" si="4"/>
        <v>2</v>
      </c>
      <c r="I53" s="35">
        <f t="shared" si="5"/>
        <v>1</v>
      </c>
      <c r="J53" s="76">
        <f t="shared" si="6"/>
        <v>11</v>
      </c>
    </row>
    <row r="54" spans="2:10" ht="24.95" customHeight="1">
      <c r="B54" s="32">
        <f t="shared" si="8"/>
        <v>51</v>
      </c>
      <c r="C54" s="140" t="s">
        <v>228</v>
      </c>
      <c r="D54" s="75">
        <f t="shared" si="0"/>
        <v>0</v>
      </c>
      <c r="E54" s="35">
        <f t="shared" si="1"/>
        <v>2</v>
      </c>
      <c r="F54" s="35">
        <f t="shared" si="2"/>
        <v>0</v>
      </c>
      <c r="G54" s="35">
        <f t="shared" si="3"/>
        <v>1</v>
      </c>
      <c r="H54" s="35">
        <f t="shared" si="4"/>
        <v>0</v>
      </c>
      <c r="I54" s="35">
        <f t="shared" si="5"/>
        <v>0</v>
      </c>
      <c r="J54" s="76">
        <f t="shared" si="6"/>
        <v>3</v>
      </c>
    </row>
    <row r="55" spans="2:10" ht="24.95" customHeight="1">
      <c r="B55" s="32">
        <f t="shared" si="8"/>
        <v>52</v>
      </c>
      <c r="C55" s="140" t="s">
        <v>233</v>
      </c>
      <c r="D55" s="75">
        <f t="shared" si="0"/>
        <v>0</v>
      </c>
      <c r="E55" s="35">
        <f t="shared" si="1"/>
        <v>2</v>
      </c>
      <c r="F55" s="35">
        <f t="shared" si="2"/>
        <v>0</v>
      </c>
      <c r="G55" s="35">
        <f t="shared" si="3"/>
        <v>1</v>
      </c>
      <c r="H55" s="35">
        <f t="shared" si="4"/>
        <v>1</v>
      </c>
      <c r="I55" s="35">
        <f t="shared" si="5"/>
        <v>1</v>
      </c>
      <c r="J55" s="76">
        <f t="shared" si="6"/>
        <v>5</v>
      </c>
    </row>
    <row r="56" spans="2:10" ht="24.95" customHeight="1">
      <c r="B56" s="32">
        <f t="shared" si="8"/>
        <v>53</v>
      </c>
      <c r="C56" s="140">
        <v>242211</v>
      </c>
      <c r="D56" s="75">
        <f t="shared" si="0"/>
        <v>2</v>
      </c>
      <c r="E56" s="35">
        <f t="shared" si="1"/>
        <v>4</v>
      </c>
      <c r="F56" s="35">
        <f t="shared" si="2"/>
        <v>2</v>
      </c>
      <c r="G56" s="35">
        <f t="shared" si="3"/>
        <v>2</v>
      </c>
      <c r="H56" s="35">
        <f t="shared" si="4"/>
        <v>1</v>
      </c>
      <c r="I56" s="35">
        <f t="shared" si="5"/>
        <v>1</v>
      </c>
      <c r="J56" s="76">
        <f t="shared" si="6"/>
        <v>12</v>
      </c>
    </row>
    <row r="57" spans="2:10" ht="24.95" customHeight="1">
      <c r="B57" s="32">
        <f t="shared" si="8"/>
        <v>54</v>
      </c>
      <c r="C57" s="140">
        <v>121210</v>
      </c>
      <c r="D57" s="75">
        <f t="shared" si="0"/>
        <v>1</v>
      </c>
      <c r="E57" s="35">
        <f t="shared" si="1"/>
        <v>2</v>
      </c>
      <c r="F57" s="35">
        <f t="shared" si="2"/>
        <v>1</v>
      </c>
      <c r="G57" s="35">
        <f t="shared" si="3"/>
        <v>2</v>
      </c>
      <c r="H57" s="35">
        <f t="shared" si="4"/>
        <v>1</v>
      </c>
      <c r="I57" s="35">
        <f t="shared" si="5"/>
        <v>0</v>
      </c>
      <c r="J57" s="76">
        <f t="shared" si="6"/>
        <v>7</v>
      </c>
    </row>
    <row r="58" spans="2:10" ht="24.95" customHeight="1">
      <c r="B58" s="32">
        <f t="shared" si="8"/>
        <v>55</v>
      </c>
      <c r="C58" s="140">
        <v>121001</v>
      </c>
      <c r="D58" s="75">
        <f t="shared" si="0"/>
        <v>1</v>
      </c>
      <c r="E58" s="35">
        <f t="shared" si="1"/>
        <v>2</v>
      </c>
      <c r="F58" s="35">
        <f t="shared" si="2"/>
        <v>1</v>
      </c>
      <c r="G58" s="35">
        <f t="shared" si="3"/>
        <v>0</v>
      </c>
      <c r="H58" s="35">
        <f t="shared" si="4"/>
        <v>0</v>
      </c>
      <c r="I58" s="35">
        <f t="shared" si="5"/>
        <v>1</v>
      </c>
      <c r="J58" s="76">
        <f t="shared" si="6"/>
        <v>5</v>
      </c>
    </row>
    <row r="59" spans="2:10" ht="24.95" customHeight="1">
      <c r="B59" s="32">
        <f t="shared" si="8"/>
        <v>56</v>
      </c>
      <c r="C59" s="140">
        <v>121001</v>
      </c>
      <c r="D59" s="75">
        <f t="shared" si="0"/>
        <v>1</v>
      </c>
      <c r="E59" s="35">
        <f t="shared" si="1"/>
        <v>2</v>
      </c>
      <c r="F59" s="35">
        <f t="shared" si="2"/>
        <v>1</v>
      </c>
      <c r="G59" s="35">
        <f t="shared" si="3"/>
        <v>0</v>
      </c>
      <c r="H59" s="35">
        <f t="shared" si="4"/>
        <v>0</v>
      </c>
      <c r="I59" s="35">
        <f t="shared" si="5"/>
        <v>1</v>
      </c>
      <c r="J59" s="76">
        <f t="shared" si="6"/>
        <v>5</v>
      </c>
    </row>
    <row r="60" spans="2:10" ht="24.95" customHeight="1">
      <c r="B60" s="32">
        <f t="shared" si="8"/>
        <v>57</v>
      </c>
      <c r="C60" s="140">
        <v>231221</v>
      </c>
      <c r="D60" s="75">
        <f t="shared" si="0"/>
        <v>2</v>
      </c>
      <c r="E60" s="35">
        <f t="shared" si="1"/>
        <v>3</v>
      </c>
      <c r="F60" s="35">
        <f t="shared" si="2"/>
        <v>1</v>
      </c>
      <c r="G60" s="35">
        <f t="shared" si="3"/>
        <v>2</v>
      </c>
      <c r="H60" s="35">
        <f t="shared" si="4"/>
        <v>2</v>
      </c>
      <c r="I60" s="35">
        <f t="shared" si="5"/>
        <v>1</v>
      </c>
      <c r="J60" s="76">
        <f t="shared" si="6"/>
        <v>11</v>
      </c>
    </row>
    <row r="61" spans="2:10" ht="24.95" customHeight="1">
      <c r="B61" s="32">
        <f t="shared" si="8"/>
        <v>58</v>
      </c>
      <c r="C61" s="140">
        <v>121221</v>
      </c>
      <c r="D61" s="75">
        <f t="shared" si="0"/>
        <v>1</v>
      </c>
      <c r="E61" s="35">
        <f t="shared" si="1"/>
        <v>2</v>
      </c>
      <c r="F61" s="35">
        <f t="shared" si="2"/>
        <v>1</v>
      </c>
      <c r="G61" s="35">
        <f t="shared" si="3"/>
        <v>2</v>
      </c>
      <c r="H61" s="35">
        <f t="shared" si="4"/>
        <v>2</v>
      </c>
      <c r="I61" s="35">
        <f t="shared" si="5"/>
        <v>1</v>
      </c>
      <c r="J61" s="76">
        <f t="shared" si="6"/>
        <v>9</v>
      </c>
    </row>
    <row r="62" spans="2:10" ht="24.95" customHeight="1">
      <c r="B62" s="32">
        <f t="shared" si="8"/>
        <v>59</v>
      </c>
      <c r="C62" s="140" t="s">
        <v>236</v>
      </c>
      <c r="D62" s="75">
        <f t="shared" si="0"/>
        <v>0</v>
      </c>
      <c r="E62" s="35">
        <f t="shared" si="1"/>
        <v>1</v>
      </c>
      <c r="F62" s="35">
        <f t="shared" si="2"/>
        <v>0</v>
      </c>
      <c r="G62" s="35">
        <f t="shared" si="3"/>
        <v>1</v>
      </c>
      <c r="H62" s="35">
        <f t="shared" si="4"/>
        <v>2</v>
      </c>
      <c r="I62" s="35">
        <f t="shared" si="5"/>
        <v>1</v>
      </c>
      <c r="J62" s="76">
        <f t="shared" si="6"/>
        <v>5</v>
      </c>
    </row>
    <row r="63" spans="2:10" ht="24.95" customHeight="1">
      <c r="B63" s="32">
        <f t="shared" si="8"/>
        <v>60</v>
      </c>
      <c r="C63" s="140">
        <v>120000</v>
      </c>
      <c r="D63" s="75">
        <f t="shared" si="0"/>
        <v>1</v>
      </c>
      <c r="E63" s="35">
        <f t="shared" si="1"/>
        <v>2</v>
      </c>
      <c r="F63" s="35">
        <f t="shared" si="2"/>
        <v>0</v>
      </c>
      <c r="G63" s="35">
        <f t="shared" si="3"/>
        <v>0</v>
      </c>
      <c r="H63" s="35">
        <f t="shared" si="4"/>
        <v>0</v>
      </c>
      <c r="I63" s="35">
        <f t="shared" si="5"/>
        <v>0</v>
      </c>
      <c r="J63" s="76">
        <f t="shared" si="6"/>
        <v>3</v>
      </c>
    </row>
    <row r="64" spans="2:10" ht="24.95" customHeight="1">
      <c r="B64" s="32">
        <f t="shared" si="8"/>
        <v>61</v>
      </c>
      <c r="C64" s="140">
        <v>241101</v>
      </c>
      <c r="D64" s="75">
        <f t="shared" si="0"/>
        <v>2</v>
      </c>
      <c r="E64" s="35">
        <f t="shared" si="1"/>
        <v>4</v>
      </c>
      <c r="F64" s="35">
        <f t="shared" si="2"/>
        <v>1</v>
      </c>
      <c r="G64" s="35">
        <f t="shared" si="3"/>
        <v>1</v>
      </c>
      <c r="H64" s="35">
        <f t="shared" si="4"/>
        <v>0</v>
      </c>
      <c r="I64" s="35">
        <f t="shared" si="5"/>
        <v>1</v>
      </c>
      <c r="J64" s="76">
        <f t="shared" si="6"/>
        <v>9</v>
      </c>
    </row>
    <row r="65" spans="2:19" ht="24.95" customHeight="1">
      <c r="B65" s="32">
        <f t="shared" si="8"/>
        <v>62</v>
      </c>
      <c r="C65" s="140" t="s">
        <v>237</v>
      </c>
      <c r="D65" s="75">
        <f t="shared" si="0"/>
        <v>0</v>
      </c>
      <c r="E65" s="35">
        <f t="shared" si="1"/>
        <v>0</v>
      </c>
      <c r="F65" s="35">
        <f t="shared" si="2"/>
        <v>0</v>
      </c>
      <c r="G65" s="35">
        <f t="shared" si="3"/>
        <v>0</v>
      </c>
      <c r="H65" s="35">
        <f t="shared" si="4"/>
        <v>2</v>
      </c>
      <c r="I65" s="35">
        <f t="shared" si="5"/>
        <v>1</v>
      </c>
      <c r="J65" s="76">
        <f t="shared" si="6"/>
        <v>3</v>
      </c>
    </row>
    <row r="66" spans="2:19" ht="24.95" customHeight="1">
      <c r="B66" s="32">
        <f t="shared" si="8"/>
        <v>63</v>
      </c>
      <c r="C66" s="140">
        <v>130121</v>
      </c>
      <c r="D66" s="75">
        <f t="shared" si="0"/>
        <v>1</v>
      </c>
      <c r="E66" s="35">
        <f t="shared" si="1"/>
        <v>3</v>
      </c>
      <c r="F66" s="35">
        <f t="shared" si="2"/>
        <v>0</v>
      </c>
      <c r="G66" s="35">
        <f t="shared" si="3"/>
        <v>1</v>
      </c>
      <c r="H66" s="35">
        <f t="shared" si="4"/>
        <v>2</v>
      </c>
      <c r="I66" s="35">
        <f t="shared" si="5"/>
        <v>1</v>
      </c>
      <c r="J66" s="76">
        <f t="shared" si="6"/>
        <v>8</v>
      </c>
    </row>
    <row r="67" spans="2:19" ht="24.95" customHeight="1">
      <c r="B67" s="32">
        <f t="shared" si="8"/>
        <v>64</v>
      </c>
      <c r="C67" s="140">
        <v>110000</v>
      </c>
      <c r="D67" s="75">
        <f t="shared" si="0"/>
        <v>1</v>
      </c>
      <c r="E67" s="35">
        <f t="shared" si="1"/>
        <v>1</v>
      </c>
      <c r="F67" s="35">
        <f t="shared" si="2"/>
        <v>0</v>
      </c>
      <c r="G67" s="35">
        <f t="shared" si="3"/>
        <v>0</v>
      </c>
      <c r="H67" s="35">
        <f t="shared" si="4"/>
        <v>0</v>
      </c>
      <c r="I67" s="35">
        <f t="shared" si="5"/>
        <v>0</v>
      </c>
      <c r="J67" s="76">
        <f t="shared" si="6"/>
        <v>2</v>
      </c>
    </row>
    <row r="68" spans="2:19" ht="24.95" customHeight="1">
      <c r="B68" s="32">
        <f t="shared" si="8"/>
        <v>65</v>
      </c>
      <c r="C68" s="140" t="s">
        <v>238</v>
      </c>
      <c r="D68" s="75">
        <f t="shared" ref="D68:D73" si="9">IF(ISBLANK($C68),"",INT(MOD($C68,1000000)/100000))</f>
        <v>0</v>
      </c>
      <c r="E68" s="35">
        <f t="shared" ref="E68:E73" si="10">IF(ISBLANK($C68),"",INT(MOD($C68,100000)/10000))</f>
        <v>3</v>
      </c>
      <c r="F68" s="35">
        <f t="shared" ref="F68:F73" si="11">IF(ISBLANK($C68),"",INT(MOD($C68,10000)/1000))</f>
        <v>0</v>
      </c>
      <c r="G68" s="35">
        <f t="shared" ref="G68:G73" si="12">IF(ISBLANK($C68),"",INT(MOD($C68,1000)/100))</f>
        <v>0</v>
      </c>
      <c r="H68" s="35">
        <f t="shared" ref="H68:H73" si="13">IF(ISBLANK($C68),"",INT(MOD($C68,100)/10))</f>
        <v>1</v>
      </c>
      <c r="I68" s="35">
        <f t="shared" ref="I68:I73" si="14">IF(ISBLANK($C68),"",INT(MOD($C68,10)/1))</f>
        <v>1</v>
      </c>
      <c r="J68" s="76">
        <f t="shared" ref="J68:J73" si="15">IF(ISBLANK(C68),"",(SUM(D68:I68)))</f>
        <v>5</v>
      </c>
    </row>
    <row r="69" spans="2:19" ht="24.95" customHeight="1">
      <c r="B69" s="32">
        <f t="shared" si="8"/>
        <v>66</v>
      </c>
      <c r="C69" s="140" t="s">
        <v>291</v>
      </c>
      <c r="D69" s="75">
        <f t="shared" si="9"/>
        <v>1</v>
      </c>
      <c r="E69" s="35">
        <f t="shared" si="10"/>
        <v>2</v>
      </c>
      <c r="F69" s="35">
        <f t="shared" si="11"/>
        <v>1</v>
      </c>
      <c r="G69" s="35">
        <f t="shared" si="12"/>
        <v>1</v>
      </c>
      <c r="H69" s="35">
        <f t="shared" si="13"/>
        <v>1</v>
      </c>
      <c r="I69" s="35">
        <f t="shared" si="14"/>
        <v>1</v>
      </c>
      <c r="J69" s="76">
        <f t="shared" si="15"/>
        <v>7</v>
      </c>
    </row>
    <row r="70" spans="2:19" ht="24.95" customHeight="1">
      <c r="B70" s="32">
        <f t="shared" si="8"/>
        <v>67</v>
      </c>
      <c r="C70" s="140">
        <v>231211</v>
      </c>
      <c r="D70" s="75">
        <f t="shared" si="9"/>
        <v>2</v>
      </c>
      <c r="E70" s="35">
        <f t="shared" si="10"/>
        <v>3</v>
      </c>
      <c r="F70" s="35">
        <f t="shared" si="11"/>
        <v>1</v>
      </c>
      <c r="G70" s="35">
        <f t="shared" si="12"/>
        <v>2</v>
      </c>
      <c r="H70" s="35">
        <f t="shared" si="13"/>
        <v>1</v>
      </c>
      <c r="I70" s="35">
        <f t="shared" si="14"/>
        <v>1</v>
      </c>
      <c r="J70" s="76">
        <f t="shared" si="15"/>
        <v>10</v>
      </c>
    </row>
    <row r="71" spans="2:19" ht="24.95" customHeight="1">
      <c r="B71" s="32">
        <f t="shared" si="8"/>
        <v>68</v>
      </c>
      <c r="C71" s="140">
        <v>232121</v>
      </c>
      <c r="D71" s="75">
        <f t="shared" si="9"/>
        <v>2</v>
      </c>
      <c r="E71" s="35">
        <f t="shared" si="10"/>
        <v>3</v>
      </c>
      <c r="F71" s="35">
        <f t="shared" si="11"/>
        <v>2</v>
      </c>
      <c r="G71" s="35">
        <f t="shared" si="12"/>
        <v>1</v>
      </c>
      <c r="H71" s="35">
        <f t="shared" si="13"/>
        <v>2</v>
      </c>
      <c r="I71" s="35">
        <f t="shared" si="14"/>
        <v>1</v>
      </c>
      <c r="J71" s="76">
        <f t="shared" si="15"/>
        <v>11</v>
      </c>
    </row>
    <row r="72" spans="2:19" ht="24.95" customHeight="1">
      <c r="B72" s="32">
        <f t="shared" si="8"/>
        <v>69</v>
      </c>
      <c r="C72" s="140">
        <v>242221</v>
      </c>
      <c r="D72" s="75">
        <f t="shared" si="9"/>
        <v>2</v>
      </c>
      <c r="E72" s="35">
        <f t="shared" si="10"/>
        <v>4</v>
      </c>
      <c r="F72" s="35">
        <f t="shared" si="11"/>
        <v>2</v>
      </c>
      <c r="G72" s="35">
        <f t="shared" si="12"/>
        <v>2</v>
      </c>
      <c r="H72" s="35">
        <f t="shared" si="13"/>
        <v>2</v>
      </c>
      <c r="I72" s="35">
        <f t="shared" si="14"/>
        <v>1</v>
      </c>
      <c r="J72" s="76">
        <f t="shared" si="15"/>
        <v>13</v>
      </c>
    </row>
    <row r="73" spans="2:19" ht="24.95" customHeight="1">
      <c r="B73" s="32">
        <f t="shared" si="8"/>
        <v>70</v>
      </c>
      <c r="C73" s="140">
        <v>131011</v>
      </c>
      <c r="D73" s="75">
        <f t="shared" si="9"/>
        <v>1</v>
      </c>
      <c r="E73" s="35">
        <f t="shared" si="10"/>
        <v>3</v>
      </c>
      <c r="F73" s="35">
        <f t="shared" si="11"/>
        <v>1</v>
      </c>
      <c r="G73" s="35">
        <f t="shared" si="12"/>
        <v>0</v>
      </c>
      <c r="H73" s="35">
        <f t="shared" si="13"/>
        <v>1</v>
      </c>
      <c r="I73" s="35">
        <f t="shared" si="14"/>
        <v>1</v>
      </c>
      <c r="J73" s="76">
        <f t="shared" si="15"/>
        <v>7</v>
      </c>
    </row>
    <row r="74" spans="2:19" s="93" customFormat="1">
      <c r="B74" s="90"/>
      <c r="C74" s="141"/>
      <c r="D74" s="147">
        <v>0</v>
      </c>
      <c r="E74" s="147">
        <v>0</v>
      </c>
      <c r="F74" s="147">
        <v>0</v>
      </c>
      <c r="G74" s="147">
        <v>0</v>
      </c>
      <c r="H74" s="147">
        <v>0</v>
      </c>
      <c r="I74" s="147">
        <v>0</v>
      </c>
      <c r="J74" s="90"/>
      <c r="K74" s="92"/>
      <c r="L74" s="92"/>
      <c r="M74" s="92"/>
      <c r="N74" s="92"/>
      <c r="O74" s="92"/>
      <c r="P74" s="92"/>
      <c r="Q74" s="92"/>
      <c r="R74" s="92"/>
      <c r="S74" s="92"/>
    </row>
    <row r="75" spans="2:19" s="93" customFormat="1">
      <c r="B75" s="90"/>
      <c r="C75" s="141"/>
      <c r="D75" s="147">
        <v>1</v>
      </c>
      <c r="E75" s="147">
        <v>1</v>
      </c>
      <c r="F75" s="147">
        <v>1</v>
      </c>
      <c r="G75" s="147">
        <v>1</v>
      </c>
      <c r="H75" s="147">
        <v>1</v>
      </c>
      <c r="I75" s="147">
        <v>1</v>
      </c>
      <c r="J75" s="90"/>
      <c r="K75" s="92"/>
      <c r="L75" s="92"/>
      <c r="M75" s="92"/>
      <c r="N75" s="92"/>
      <c r="O75" s="92"/>
      <c r="P75" s="92"/>
      <c r="Q75" s="92"/>
      <c r="R75" s="92"/>
      <c r="S75" s="92"/>
    </row>
    <row r="76" spans="2:19" s="93" customFormat="1">
      <c r="B76" s="90"/>
      <c r="C76" s="141"/>
      <c r="D76" s="147">
        <v>2</v>
      </c>
      <c r="E76" s="147">
        <v>2</v>
      </c>
      <c r="F76" s="147">
        <v>2</v>
      </c>
      <c r="G76" s="147">
        <v>2</v>
      </c>
      <c r="H76" s="147">
        <v>2</v>
      </c>
      <c r="I76" s="147"/>
      <c r="J76" s="90"/>
      <c r="K76" s="92"/>
      <c r="L76" s="92"/>
      <c r="M76" s="92"/>
      <c r="N76" s="92"/>
      <c r="O76" s="92"/>
      <c r="P76" s="92"/>
      <c r="Q76" s="92"/>
      <c r="R76" s="92"/>
      <c r="S76" s="92"/>
    </row>
    <row r="77" spans="2:19" s="93" customFormat="1">
      <c r="B77" s="90"/>
      <c r="C77" s="141"/>
      <c r="D77" s="147"/>
      <c r="E77" s="147">
        <v>3</v>
      </c>
      <c r="F77" s="147"/>
      <c r="G77" s="147">
        <v>3</v>
      </c>
      <c r="H77" s="147">
        <v>3</v>
      </c>
      <c r="I77" s="147"/>
      <c r="J77" s="90"/>
      <c r="K77" s="92"/>
      <c r="L77" s="92"/>
      <c r="M77" s="92"/>
      <c r="N77" s="92"/>
      <c r="O77" s="92"/>
      <c r="P77" s="92"/>
      <c r="Q77" s="92"/>
      <c r="R77" s="92"/>
      <c r="S77" s="92"/>
    </row>
    <row r="78" spans="2:19" s="93" customFormat="1">
      <c r="B78" s="90"/>
      <c r="C78" s="141"/>
      <c r="D78" s="147"/>
      <c r="E78" s="147">
        <v>4</v>
      </c>
      <c r="F78" s="147"/>
      <c r="G78" s="147"/>
      <c r="H78" s="147"/>
      <c r="I78" s="147"/>
      <c r="J78" s="90"/>
      <c r="K78" s="92"/>
      <c r="L78" s="92"/>
      <c r="M78" s="92"/>
      <c r="N78" s="92"/>
      <c r="O78" s="92"/>
      <c r="P78" s="92"/>
      <c r="Q78" s="92"/>
      <c r="R78" s="92"/>
      <c r="S78" s="92"/>
    </row>
    <row r="79" spans="2:19" s="93" customFormat="1">
      <c r="B79" s="90"/>
      <c r="C79" s="141"/>
      <c r="D79" s="147"/>
      <c r="E79" s="147"/>
      <c r="F79" s="147"/>
      <c r="G79" s="147"/>
      <c r="H79" s="147"/>
      <c r="I79" s="147"/>
      <c r="J79" s="90"/>
      <c r="K79" s="92"/>
      <c r="L79" s="92"/>
      <c r="M79" s="92"/>
      <c r="N79" s="92"/>
      <c r="O79" s="92"/>
      <c r="P79" s="92"/>
      <c r="Q79" s="92"/>
      <c r="R79" s="92"/>
      <c r="S79" s="92"/>
    </row>
    <row r="80" spans="2:19" s="93" customFormat="1">
      <c r="B80" s="90"/>
      <c r="C80" s="141"/>
      <c r="D80" s="147"/>
      <c r="E80" s="147"/>
      <c r="F80" s="147"/>
      <c r="G80" s="147"/>
      <c r="H80" s="147"/>
      <c r="I80" s="147"/>
      <c r="J80" s="90"/>
      <c r="K80" s="92"/>
      <c r="L80" s="92"/>
      <c r="M80" s="92"/>
      <c r="N80" s="92"/>
      <c r="O80" s="92"/>
      <c r="P80" s="92"/>
      <c r="Q80" s="92"/>
      <c r="R80" s="92"/>
      <c r="S80" s="92"/>
    </row>
    <row r="81" spans="2:19" s="93" customFormat="1">
      <c r="B81" s="90"/>
      <c r="C81" s="141"/>
      <c r="D81" s="147"/>
      <c r="E81" s="147"/>
      <c r="F81" s="147"/>
      <c r="G81" s="147"/>
      <c r="H81" s="147"/>
      <c r="I81" s="147"/>
      <c r="J81" s="90"/>
      <c r="K81" s="92"/>
      <c r="L81" s="92"/>
      <c r="M81" s="92"/>
      <c r="N81" s="92"/>
      <c r="O81" s="92"/>
      <c r="P81" s="92"/>
      <c r="Q81" s="92"/>
      <c r="R81" s="92"/>
      <c r="S81" s="92"/>
    </row>
    <row r="82" spans="2:19">
      <c r="D82" s="147"/>
      <c r="E82" s="147"/>
      <c r="F82" s="147"/>
      <c r="G82" s="147"/>
      <c r="H82" s="147"/>
      <c r="I82" s="147"/>
      <c r="J82" s="89"/>
    </row>
    <row r="83" spans="2:19">
      <c r="D83" s="147"/>
      <c r="E83" s="147"/>
      <c r="F83" s="147"/>
      <c r="G83" s="147"/>
      <c r="H83" s="147"/>
      <c r="I83" s="147"/>
      <c r="J83" s="89"/>
    </row>
    <row r="84" spans="2:19">
      <c r="D84" s="147"/>
      <c r="E84" s="147"/>
      <c r="F84" s="147"/>
      <c r="G84" s="147"/>
      <c r="H84" s="147"/>
      <c r="I84" s="147"/>
      <c r="J84" s="89"/>
    </row>
    <row r="85" spans="2:19">
      <c r="D85" s="147"/>
      <c r="E85" s="147"/>
      <c r="F85" s="147"/>
      <c r="G85" s="147"/>
      <c r="H85" s="147"/>
      <c r="I85" s="147"/>
    </row>
    <row r="86" spans="2:19">
      <c r="D86" s="147"/>
      <c r="E86" s="147"/>
      <c r="F86" s="147"/>
      <c r="G86" s="147"/>
      <c r="H86" s="147"/>
      <c r="I86" s="147"/>
    </row>
    <row r="87" spans="2:19">
      <c r="D87" s="147"/>
      <c r="E87" s="147"/>
      <c r="F87" s="147"/>
      <c r="G87" s="147"/>
      <c r="H87" s="147"/>
      <c r="I87" s="147"/>
    </row>
    <row r="88" spans="2:19">
      <c r="D88" s="147"/>
      <c r="E88" s="147"/>
      <c r="F88" s="147"/>
      <c r="G88" s="147"/>
      <c r="H88" s="147"/>
      <c r="I88" s="147"/>
    </row>
    <row r="89" spans="2:19">
      <c r="D89" s="147"/>
      <c r="E89" s="147"/>
      <c r="F89" s="147"/>
      <c r="G89" s="147"/>
      <c r="H89" s="147"/>
      <c r="I89" s="147"/>
    </row>
    <row r="90" spans="2:19">
      <c r="D90" s="147"/>
      <c r="E90" s="147"/>
      <c r="F90" s="147"/>
      <c r="G90" s="147"/>
      <c r="H90" s="147"/>
      <c r="I90" s="147"/>
    </row>
    <row r="91" spans="2:19">
      <c r="D91" s="147"/>
      <c r="E91" s="147"/>
      <c r="F91" s="147"/>
      <c r="G91" s="147"/>
      <c r="H91" s="147"/>
      <c r="I91" s="147"/>
    </row>
    <row r="92" spans="2:19">
      <c r="D92" s="147"/>
      <c r="E92" s="147"/>
      <c r="F92" s="147"/>
      <c r="G92" s="147"/>
      <c r="H92" s="147"/>
      <c r="I92" s="147"/>
    </row>
    <row r="93" spans="2:19">
      <c r="D93" s="147"/>
      <c r="E93" s="147"/>
      <c r="F93" s="147"/>
      <c r="G93" s="147"/>
      <c r="H93" s="147"/>
      <c r="I93" s="147"/>
    </row>
    <row r="94" spans="2:19">
      <c r="D94" s="147"/>
      <c r="E94" s="147"/>
      <c r="F94" s="147"/>
      <c r="G94" s="147"/>
      <c r="H94" s="147"/>
      <c r="I94" s="147"/>
    </row>
    <row r="95" spans="2:19">
      <c r="D95" s="147"/>
      <c r="E95" s="147"/>
      <c r="F95" s="147"/>
      <c r="G95" s="147"/>
      <c r="H95" s="147"/>
      <c r="I95" s="147"/>
    </row>
  </sheetData>
  <sheetProtection algorithmName="SHA-512" hashValue="rnvQ+wC7nwCaAfcUmBpzbaJbb1q4vvlLigghNdJV0yeoznh47pUDTChjpSKzD9B8xivmBk7w5ICXBZfeVNLc0g==" saltValue="oSg9iR2SLGbGxQefOpaSqQ==" spinCount="100000" sheet="1" objects="1" scenarios="1"/>
  <mergeCells count="5">
    <mergeCell ref="B1:J1"/>
    <mergeCell ref="T1:AB1"/>
    <mergeCell ref="AC1:AK1"/>
    <mergeCell ref="AL1:AT1"/>
    <mergeCell ref="L3:M3"/>
  </mergeCells>
  <conditionalFormatting sqref="N2:O3 W2:X13 AF2:AG13 AO2:AP13 N7:O13">
    <cfRule type="cellIs" dxfId="1136" priority="4300" stopIfTrue="1" operator="greaterThan">
      <formula>3</formula>
    </cfRule>
  </conditionalFormatting>
  <conditionalFormatting sqref="M2 P2:R3 V2:V13 Y2:AA13 AE2:AE13 AH2:AJ13 AN2:AN13 AQ2:AS13 M7:M13 P7:R13">
    <cfRule type="cellIs" dxfId="1135" priority="4301" stopIfTrue="1" operator="greaterThan">
      <formula>1</formula>
    </cfRule>
  </conditionalFormatting>
  <conditionalFormatting sqref="C3">
    <cfRule type="cellIs" dxfId="1134" priority="4302" stopIfTrue="1" operator="greaterThan">
      <formula>0</formula>
    </cfRule>
  </conditionalFormatting>
  <conditionalFormatting sqref="C4:C73">
    <cfRule type="cellIs" dxfId="1133" priority="4289" stopIfTrue="1" operator="greaterThan">
      <formula>0</formula>
    </cfRule>
  </conditionalFormatting>
  <conditionalFormatting sqref="J3">
    <cfRule type="expression" dxfId="1132" priority="3305">
      <formula>ISBLANK(C3)</formula>
    </cfRule>
  </conditionalFormatting>
  <conditionalFormatting sqref="J4">
    <cfRule type="expression" dxfId="1131" priority="3304">
      <formula>ISBLANK(C4)</formula>
    </cfRule>
  </conditionalFormatting>
  <conditionalFormatting sqref="J5">
    <cfRule type="expression" dxfId="1130" priority="3303">
      <formula>ISBLANK(C5)</formula>
    </cfRule>
  </conditionalFormatting>
  <conditionalFormatting sqref="J6">
    <cfRule type="expression" dxfId="1129" priority="3302">
      <formula>ISBLANK(C6)</formula>
    </cfRule>
  </conditionalFormatting>
  <conditionalFormatting sqref="J7">
    <cfRule type="expression" dxfId="1128" priority="3301">
      <formula>ISBLANK(C7)</formula>
    </cfRule>
  </conditionalFormatting>
  <conditionalFormatting sqref="J8">
    <cfRule type="expression" dxfId="1127" priority="3300">
      <formula>ISBLANK(C8)</formula>
    </cfRule>
  </conditionalFormatting>
  <conditionalFormatting sqref="J9">
    <cfRule type="expression" dxfId="1126" priority="3299">
      <formula>ISBLANK(C9)</formula>
    </cfRule>
  </conditionalFormatting>
  <conditionalFormatting sqref="J10">
    <cfRule type="expression" dxfId="1125" priority="3298">
      <formula>ISBLANK(C10)</formula>
    </cfRule>
  </conditionalFormatting>
  <conditionalFormatting sqref="J11">
    <cfRule type="expression" dxfId="1124" priority="3297">
      <formula>ISBLANK(C11)</formula>
    </cfRule>
  </conditionalFormatting>
  <conditionalFormatting sqref="J12">
    <cfRule type="expression" dxfId="1123" priority="3296">
      <formula>ISBLANK(C12)</formula>
    </cfRule>
  </conditionalFormatting>
  <conditionalFormatting sqref="J13">
    <cfRule type="expression" dxfId="1122" priority="3295">
      <formula>ISBLANK(C13)</formula>
    </cfRule>
  </conditionalFormatting>
  <conditionalFormatting sqref="J14">
    <cfRule type="expression" dxfId="1121" priority="3294">
      <formula>ISBLANK(C14)</formula>
    </cfRule>
  </conditionalFormatting>
  <conditionalFormatting sqref="J15">
    <cfRule type="expression" dxfId="1120" priority="3293">
      <formula>ISBLANK(C15)</formula>
    </cfRule>
  </conditionalFormatting>
  <conditionalFormatting sqref="J16">
    <cfRule type="expression" dxfId="1119" priority="3292">
      <formula>ISBLANK(C16)</formula>
    </cfRule>
  </conditionalFormatting>
  <conditionalFormatting sqref="J17">
    <cfRule type="expression" dxfId="1118" priority="3291">
      <formula>ISBLANK(C17)</formula>
    </cfRule>
  </conditionalFormatting>
  <conditionalFormatting sqref="J18">
    <cfRule type="expression" dxfId="1117" priority="3290">
      <formula>ISBLANK(C18)</formula>
    </cfRule>
  </conditionalFormatting>
  <conditionalFormatting sqref="J19">
    <cfRule type="expression" dxfId="1116" priority="3289">
      <formula>ISBLANK(C19)</formula>
    </cfRule>
  </conditionalFormatting>
  <conditionalFormatting sqref="J20">
    <cfRule type="expression" dxfId="1115" priority="3288">
      <formula>ISBLANK(C20)</formula>
    </cfRule>
  </conditionalFormatting>
  <conditionalFormatting sqref="J21">
    <cfRule type="expression" dxfId="1114" priority="3287">
      <formula>ISBLANK(C21)</formula>
    </cfRule>
  </conditionalFormatting>
  <conditionalFormatting sqref="J22">
    <cfRule type="expression" dxfId="1113" priority="3286">
      <formula>ISBLANK(C22)</formula>
    </cfRule>
  </conditionalFormatting>
  <conditionalFormatting sqref="J23">
    <cfRule type="expression" dxfId="1112" priority="3285">
      <formula>ISBLANK(C23)</formula>
    </cfRule>
  </conditionalFormatting>
  <conditionalFormatting sqref="J24">
    <cfRule type="expression" dxfId="1111" priority="3284">
      <formula>ISBLANK(C24)</formula>
    </cfRule>
  </conditionalFormatting>
  <conditionalFormatting sqref="J25">
    <cfRule type="expression" dxfId="1110" priority="3283">
      <formula>ISBLANK(C25)</formula>
    </cfRule>
  </conditionalFormatting>
  <conditionalFormatting sqref="J26">
    <cfRule type="expression" dxfId="1109" priority="3282">
      <formula>ISBLANK(C26)</formula>
    </cfRule>
  </conditionalFormatting>
  <conditionalFormatting sqref="J27">
    <cfRule type="expression" dxfId="1108" priority="3281">
      <formula>ISBLANK(C27)</formula>
    </cfRule>
  </conditionalFormatting>
  <conditionalFormatting sqref="J28">
    <cfRule type="expression" dxfId="1107" priority="3280">
      <formula>ISBLANK(C28)</formula>
    </cfRule>
  </conditionalFormatting>
  <conditionalFormatting sqref="J29">
    <cfRule type="expression" dxfId="1106" priority="3279">
      <formula>ISBLANK(C29)</formula>
    </cfRule>
  </conditionalFormatting>
  <conditionalFormatting sqref="J30">
    <cfRule type="expression" dxfId="1105" priority="3278">
      <formula>ISBLANK(C30)</formula>
    </cfRule>
  </conditionalFormatting>
  <conditionalFormatting sqref="J31">
    <cfRule type="expression" dxfId="1104" priority="3277">
      <formula>ISBLANK(C31)</formula>
    </cfRule>
  </conditionalFormatting>
  <conditionalFormatting sqref="J32">
    <cfRule type="expression" dxfId="1103" priority="3276">
      <formula>ISBLANK(C32)</formula>
    </cfRule>
  </conditionalFormatting>
  <conditionalFormatting sqref="J33">
    <cfRule type="expression" dxfId="1102" priority="3275">
      <formula>ISBLANK(C33)</formula>
    </cfRule>
  </conditionalFormatting>
  <conditionalFormatting sqref="J34">
    <cfRule type="expression" dxfId="1101" priority="3274">
      <formula>ISBLANK(C34)</formula>
    </cfRule>
  </conditionalFormatting>
  <conditionalFormatting sqref="J35">
    <cfRule type="expression" dxfId="1100" priority="3273">
      <formula>ISBLANK(C35)</formula>
    </cfRule>
  </conditionalFormatting>
  <conditionalFormatting sqref="J36">
    <cfRule type="expression" dxfId="1099" priority="3272">
      <formula>ISBLANK(C36)</formula>
    </cfRule>
  </conditionalFormatting>
  <conditionalFormatting sqref="J37">
    <cfRule type="expression" dxfId="1098" priority="3271">
      <formula>ISBLANK(C37)</formula>
    </cfRule>
  </conditionalFormatting>
  <conditionalFormatting sqref="J38">
    <cfRule type="expression" dxfId="1097" priority="3270">
      <formula>ISBLANK(C38)</formula>
    </cfRule>
  </conditionalFormatting>
  <conditionalFormatting sqref="J39">
    <cfRule type="expression" dxfId="1096" priority="3269">
      <formula>ISBLANK(C39)</formula>
    </cfRule>
  </conditionalFormatting>
  <conditionalFormatting sqref="J40">
    <cfRule type="expression" dxfId="1095" priority="3268">
      <formula>ISBLANK(C40)</formula>
    </cfRule>
  </conditionalFormatting>
  <conditionalFormatting sqref="J41">
    <cfRule type="expression" dxfId="1094" priority="3267">
      <formula>ISBLANK(C41)</formula>
    </cfRule>
  </conditionalFormatting>
  <conditionalFormatting sqref="J42">
    <cfRule type="expression" dxfId="1093" priority="3266">
      <formula>ISBLANK(C42)</formula>
    </cfRule>
  </conditionalFormatting>
  <conditionalFormatting sqref="J43">
    <cfRule type="expression" dxfId="1092" priority="3265">
      <formula>ISBLANK(C43)</formula>
    </cfRule>
  </conditionalFormatting>
  <conditionalFormatting sqref="J44">
    <cfRule type="expression" dxfId="1091" priority="3264">
      <formula>ISBLANK(C44)</formula>
    </cfRule>
  </conditionalFormatting>
  <conditionalFormatting sqref="J45">
    <cfRule type="expression" dxfId="1090" priority="3263">
      <formula>ISBLANK(C45)</formula>
    </cfRule>
  </conditionalFormatting>
  <conditionalFormatting sqref="J46">
    <cfRule type="expression" dxfId="1089" priority="3262">
      <formula>ISBLANK(C46)</formula>
    </cfRule>
  </conditionalFormatting>
  <conditionalFormatting sqref="J47">
    <cfRule type="expression" dxfId="1088" priority="3261">
      <formula>ISBLANK(C47)</formula>
    </cfRule>
  </conditionalFormatting>
  <conditionalFormatting sqref="J48">
    <cfRule type="expression" dxfId="1087" priority="3260">
      <formula>ISBLANK(C48)</formula>
    </cfRule>
  </conditionalFormatting>
  <conditionalFormatting sqref="J49">
    <cfRule type="expression" dxfId="1086" priority="3259">
      <formula>ISBLANK(C49)</formula>
    </cfRule>
  </conditionalFormatting>
  <conditionalFormatting sqref="J50">
    <cfRule type="expression" dxfId="1085" priority="3258">
      <formula>ISBLANK(C50)</formula>
    </cfRule>
  </conditionalFormatting>
  <conditionalFormatting sqref="J51">
    <cfRule type="expression" dxfId="1084" priority="3257">
      <formula>ISBLANK(C51)</formula>
    </cfRule>
  </conditionalFormatting>
  <conditionalFormatting sqref="J52">
    <cfRule type="expression" dxfId="1083" priority="3256">
      <formula>ISBLANK(C52)</formula>
    </cfRule>
  </conditionalFormatting>
  <conditionalFormatting sqref="J53">
    <cfRule type="expression" dxfId="1082" priority="3255">
      <formula>ISBLANK(C53)</formula>
    </cfRule>
  </conditionalFormatting>
  <conditionalFormatting sqref="J54">
    <cfRule type="expression" dxfId="1081" priority="3254">
      <formula>ISBLANK(C54)</formula>
    </cfRule>
  </conditionalFormatting>
  <conditionalFormatting sqref="J55">
    <cfRule type="expression" dxfId="1080" priority="3253">
      <formula>ISBLANK(C55)</formula>
    </cfRule>
  </conditionalFormatting>
  <conditionalFormatting sqref="J56">
    <cfRule type="expression" dxfId="1079" priority="3252">
      <formula>ISBLANK(C56)</formula>
    </cfRule>
  </conditionalFormatting>
  <conditionalFormatting sqref="J57">
    <cfRule type="expression" dxfId="1078" priority="3251">
      <formula>ISBLANK(C57)</formula>
    </cfRule>
  </conditionalFormatting>
  <conditionalFormatting sqref="J58">
    <cfRule type="expression" dxfId="1077" priority="3250">
      <formula>ISBLANK(C58)</formula>
    </cfRule>
  </conditionalFormatting>
  <conditionalFormatting sqref="J59">
    <cfRule type="expression" dxfId="1076" priority="3249">
      <formula>ISBLANK(C59)</formula>
    </cfRule>
  </conditionalFormatting>
  <conditionalFormatting sqref="J60">
    <cfRule type="expression" dxfId="1075" priority="3248">
      <formula>ISBLANK(C60)</formula>
    </cfRule>
  </conditionalFormatting>
  <conditionalFormatting sqref="J61">
    <cfRule type="expression" dxfId="1074" priority="3247">
      <formula>ISBLANK(C61)</formula>
    </cfRule>
  </conditionalFormatting>
  <conditionalFormatting sqref="J62">
    <cfRule type="expression" dxfId="1073" priority="3246">
      <formula>ISBLANK(C62)</formula>
    </cfRule>
  </conditionalFormatting>
  <conditionalFormatting sqref="J63">
    <cfRule type="expression" dxfId="1072" priority="3245">
      <formula>ISBLANK(C63)</formula>
    </cfRule>
  </conditionalFormatting>
  <conditionalFormatting sqref="J64">
    <cfRule type="expression" dxfId="1071" priority="3244">
      <formula>ISBLANK(C64)</formula>
    </cfRule>
  </conditionalFormatting>
  <conditionalFormatting sqref="J65">
    <cfRule type="expression" dxfId="1070" priority="3243">
      <formula>ISBLANK(C65)</formula>
    </cfRule>
  </conditionalFormatting>
  <conditionalFormatting sqref="J66">
    <cfRule type="expression" dxfId="1069" priority="3242">
      <formula>ISBLANK(C66)</formula>
    </cfRule>
  </conditionalFormatting>
  <conditionalFormatting sqref="J67">
    <cfRule type="expression" dxfId="1068" priority="3241">
      <formula>ISBLANK(C67)</formula>
    </cfRule>
  </conditionalFormatting>
  <conditionalFormatting sqref="J68">
    <cfRule type="expression" dxfId="1067" priority="3240">
      <formula>ISBLANK(C68)</formula>
    </cfRule>
  </conditionalFormatting>
  <conditionalFormatting sqref="J69">
    <cfRule type="expression" dxfId="1066" priority="3239">
      <formula>ISBLANK(C69)</formula>
    </cfRule>
  </conditionalFormatting>
  <conditionalFormatting sqref="J70">
    <cfRule type="expression" dxfId="1065" priority="3238">
      <formula>ISBLANK(C70)</formula>
    </cfRule>
  </conditionalFormatting>
  <conditionalFormatting sqref="J71">
    <cfRule type="expression" dxfId="1064" priority="3237">
      <formula>ISBLANK(C71)</formula>
    </cfRule>
  </conditionalFormatting>
  <conditionalFormatting sqref="J72">
    <cfRule type="expression" dxfId="1063" priority="3236">
      <formula>ISBLANK(C72)</formula>
    </cfRule>
  </conditionalFormatting>
  <conditionalFormatting sqref="J73">
    <cfRule type="expression" dxfId="1062" priority="3235">
      <formula>ISBLANK(C73)</formula>
    </cfRule>
  </conditionalFormatting>
  <conditionalFormatting sqref="D3">
    <cfRule type="expression" dxfId="1061" priority="1405">
      <formula>COUNTIF(D$74:D$82,D3)=0</formula>
    </cfRule>
  </conditionalFormatting>
  <conditionalFormatting sqref="D3">
    <cfRule type="expression" dxfId="1060" priority="1404" stopIfTrue="1">
      <formula>ISBLANK(C3)</formula>
    </cfRule>
  </conditionalFormatting>
  <conditionalFormatting sqref="D4">
    <cfRule type="expression" dxfId="1059" priority="1403">
      <formula>COUNTIF(D$74:D$82,D4)=0</formula>
    </cfRule>
  </conditionalFormatting>
  <conditionalFormatting sqref="D4">
    <cfRule type="expression" dxfId="1058" priority="1402" stopIfTrue="1">
      <formula>ISBLANK(C4)</formula>
    </cfRule>
  </conditionalFormatting>
  <conditionalFormatting sqref="D5">
    <cfRule type="expression" dxfId="1057" priority="1401">
      <formula>COUNTIF(D$74:D$82,D5)=0</formula>
    </cfRule>
  </conditionalFormatting>
  <conditionalFormatting sqref="D5">
    <cfRule type="expression" dxfId="1056" priority="1400" stopIfTrue="1">
      <formula>ISBLANK(C5)</formula>
    </cfRule>
  </conditionalFormatting>
  <conditionalFormatting sqref="D6">
    <cfRule type="expression" dxfId="1055" priority="1399">
      <formula>COUNTIF(D$74:D$82,D6)=0</formula>
    </cfRule>
  </conditionalFormatting>
  <conditionalFormatting sqref="D6">
    <cfRule type="expression" dxfId="1054" priority="1398" stopIfTrue="1">
      <formula>ISBLANK(C6)</formula>
    </cfRule>
  </conditionalFormatting>
  <conditionalFormatting sqref="D7">
    <cfRule type="expression" dxfId="1053" priority="1397">
      <formula>COUNTIF(D$74:D$82,D7)=0</formula>
    </cfRule>
  </conditionalFormatting>
  <conditionalFormatting sqref="D7">
    <cfRule type="expression" dxfId="1052" priority="1396" stopIfTrue="1">
      <formula>ISBLANK(C7)</formula>
    </cfRule>
  </conditionalFormatting>
  <conditionalFormatting sqref="D8">
    <cfRule type="expression" dxfId="1051" priority="1395">
      <formula>COUNTIF(D$74:D$82,D8)=0</formula>
    </cfRule>
  </conditionalFormatting>
  <conditionalFormatting sqref="D8">
    <cfRule type="expression" dxfId="1050" priority="1394" stopIfTrue="1">
      <formula>ISBLANK(C8)</formula>
    </cfRule>
  </conditionalFormatting>
  <conditionalFormatting sqref="D9">
    <cfRule type="expression" dxfId="1049" priority="1393">
      <formula>COUNTIF(D$74:D$82,D9)=0</formula>
    </cfRule>
  </conditionalFormatting>
  <conditionalFormatting sqref="D9">
    <cfRule type="expression" dxfId="1048" priority="1392" stopIfTrue="1">
      <formula>ISBLANK(C9)</formula>
    </cfRule>
  </conditionalFormatting>
  <conditionalFormatting sqref="D10">
    <cfRule type="expression" dxfId="1047" priority="1391">
      <formula>COUNTIF(D$74:D$82,D10)=0</formula>
    </cfRule>
  </conditionalFormatting>
  <conditionalFormatting sqref="D10">
    <cfRule type="expression" dxfId="1046" priority="1390" stopIfTrue="1">
      <formula>ISBLANK(C10)</formula>
    </cfRule>
  </conditionalFormatting>
  <conditionalFormatting sqref="D11">
    <cfRule type="expression" dxfId="1045" priority="1389">
      <formula>COUNTIF(D$74:D$82,D11)=0</formula>
    </cfRule>
  </conditionalFormatting>
  <conditionalFormatting sqref="D11">
    <cfRule type="expression" dxfId="1044" priority="1388" stopIfTrue="1">
      <formula>ISBLANK(C11)</formula>
    </cfRule>
  </conditionalFormatting>
  <conditionalFormatting sqref="D12">
    <cfRule type="expression" dxfId="1043" priority="1387">
      <formula>COUNTIF(D$74:D$82,D12)=0</formula>
    </cfRule>
  </conditionalFormatting>
  <conditionalFormatting sqref="D12">
    <cfRule type="expression" dxfId="1042" priority="1386" stopIfTrue="1">
      <formula>ISBLANK(C12)</formula>
    </cfRule>
  </conditionalFormatting>
  <conditionalFormatting sqref="D13">
    <cfRule type="expression" dxfId="1041" priority="1385">
      <formula>COUNTIF(D$74:D$82,D13)=0</formula>
    </cfRule>
  </conditionalFormatting>
  <conditionalFormatting sqref="D13">
    <cfRule type="expression" dxfId="1040" priority="1384" stopIfTrue="1">
      <formula>ISBLANK(C13)</formula>
    </cfRule>
  </conditionalFormatting>
  <conditionalFormatting sqref="D14">
    <cfRule type="expression" dxfId="1039" priority="1383">
      <formula>COUNTIF(D$74:D$82,D14)=0</formula>
    </cfRule>
  </conditionalFormatting>
  <conditionalFormatting sqref="D14">
    <cfRule type="expression" dxfId="1038" priority="1382" stopIfTrue="1">
      <formula>ISBLANK(C14)</formula>
    </cfRule>
  </conditionalFormatting>
  <conditionalFormatting sqref="D15">
    <cfRule type="expression" dxfId="1037" priority="1381">
      <formula>COUNTIF(D$74:D$82,D15)=0</formula>
    </cfRule>
  </conditionalFormatting>
  <conditionalFormatting sqref="D15">
    <cfRule type="expression" dxfId="1036" priority="1380" stopIfTrue="1">
      <formula>ISBLANK(C15)</formula>
    </cfRule>
  </conditionalFormatting>
  <conditionalFormatting sqref="D16">
    <cfRule type="expression" dxfId="1035" priority="1379">
      <formula>COUNTIF(D$74:D$82,D16)=0</formula>
    </cfRule>
  </conditionalFormatting>
  <conditionalFormatting sqref="D16">
    <cfRule type="expression" dxfId="1034" priority="1378" stopIfTrue="1">
      <formula>ISBLANK(C16)</formula>
    </cfRule>
  </conditionalFormatting>
  <conditionalFormatting sqref="D17">
    <cfRule type="expression" dxfId="1033" priority="1377">
      <formula>COUNTIF(D$74:D$82,D17)=0</formula>
    </cfRule>
  </conditionalFormatting>
  <conditionalFormatting sqref="D17">
    <cfRule type="expression" dxfId="1032" priority="1376" stopIfTrue="1">
      <formula>ISBLANK(C17)</formula>
    </cfRule>
  </conditionalFormatting>
  <conditionalFormatting sqref="D18">
    <cfRule type="expression" dxfId="1031" priority="1375">
      <formula>COUNTIF(D$74:D$82,D18)=0</formula>
    </cfRule>
  </conditionalFormatting>
  <conditionalFormatting sqref="D18">
    <cfRule type="expression" dxfId="1030" priority="1374" stopIfTrue="1">
      <formula>ISBLANK(C18)</formula>
    </cfRule>
  </conditionalFormatting>
  <conditionalFormatting sqref="D19">
    <cfRule type="expression" dxfId="1029" priority="1373">
      <formula>COUNTIF(D$74:D$82,D19)=0</formula>
    </cfRule>
  </conditionalFormatting>
  <conditionalFormatting sqref="D19">
    <cfRule type="expression" dxfId="1028" priority="1372" stopIfTrue="1">
      <formula>ISBLANK(C19)</formula>
    </cfRule>
  </conditionalFormatting>
  <conditionalFormatting sqref="D20">
    <cfRule type="expression" dxfId="1027" priority="1371">
      <formula>COUNTIF(D$74:D$82,D20)=0</formula>
    </cfRule>
  </conditionalFormatting>
  <conditionalFormatting sqref="D20">
    <cfRule type="expression" dxfId="1026" priority="1370" stopIfTrue="1">
      <formula>ISBLANK(C20)</formula>
    </cfRule>
  </conditionalFormatting>
  <conditionalFormatting sqref="D21">
    <cfRule type="expression" dxfId="1025" priority="1369">
      <formula>COUNTIF(D$74:D$82,D21)=0</formula>
    </cfRule>
  </conditionalFormatting>
  <conditionalFormatting sqref="D21">
    <cfRule type="expression" dxfId="1024" priority="1368" stopIfTrue="1">
      <formula>ISBLANK(C21)</formula>
    </cfRule>
  </conditionalFormatting>
  <conditionalFormatting sqref="D22">
    <cfRule type="expression" dxfId="1023" priority="1367">
      <formula>COUNTIF(D$74:D$82,D22)=0</formula>
    </cfRule>
  </conditionalFormatting>
  <conditionalFormatting sqref="D22">
    <cfRule type="expression" dxfId="1022" priority="1366" stopIfTrue="1">
      <formula>ISBLANK(C22)</formula>
    </cfRule>
  </conditionalFormatting>
  <conditionalFormatting sqref="D23">
    <cfRule type="expression" dxfId="1021" priority="1365">
      <formula>COUNTIF(D$74:D$82,D23)=0</formula>
    </cfRule>
  </conditionalFormatting>
  <conditionalFormatting sqref="D23">
    <cfRule type="expression" dxfId="1020" priority="1364" stopIfTrue="1">
      <formula>ISBLANK(C23)</formula>
    </cfRule>
  </conditionalFormatting>
  <conditionalFormatting sqref="D24">
    <cfRule type="expression" dxfId="1019" priority="1363">
      <formula>COUNTIF(D$74:D$82,D24)=0</formula>
    </cfRule>
  </conditionalFormatting>
  <conditionalFormatting sqref="D24">
    <cfRule type="expression" dxfId="1018" priority="1362" stopIfTrue="1">
      <formula>ISBLANK(C24)</formula>
    </cfRule>
  </conditionalFormatting>
  <conditionalFormatting sqref="D25">
    <cfRule type="expression" dxfId="1017" priority="1361">
      <formula>COUNTIF(D$74:D$82,D25)=0</formula>
    </cfRule>
  </conditionalFormatting>
  <conditionalFormatting sqref="D25">
    <cfRule type="expression" dxfId="1016" priority="1360" stopIfTrue="1">
      <formula>ISBLANK(C25)</formula>
    </cfRule>
  </conditionalFormatting>
  <conditionalFormatting sqref="D26">
    <cfRule type="expression" dxfId="1015" priority="1359">
      <formula>COUNTIF(D$74:D$82,D26)=0</formula>
    </cfRule>
  </conditionalFormatting>
  <conditionalFormatting sqref="D26">
    <cfRule type="expression" dxfId="1014" priority="1358" stopIfTrue="1">
      <formula>ISBLANK(C26)</formula>
    </cfRule>
  </conditionalFormatting>
  <conditionalFormatting sqref="D27">
    <cfRule type="expression" dxfId="1013" priority="1357">
      <formula>COUNTIF(D$74:D$82,D27)=0</formula>
    </cfRule>
  </conditionalFormatting>
  <conditionalFormatting sqref="D27">
    <cfRule type="expression" dxfId="1012" priority="1356" stopIfTrue="1">
      <formula>ISBLANK(C27)</formula>
    </cfRule>
  </conditionalFormatting>
  <conditionalFormatting sqref="D28">
    <cfRule type="expression" dxfId="1011" priority="1355">
      <formula>COUNTIF(D$74:D$82,D28)=0</formula>
    </cfRule>
  </conditionalFormatting>
  <conditionalFormatting sqref="D28">
    <cfRule type="expression" dxfId="1010" priority="1354" stopIfTrue="1">
      <formula>ISBLANK(C28)</formula>
    </cfRule>
  </conditionalFormatting>
  <conditionalFormatting sqref="D29">
    <cfRule type="expression" dxfId="1009" priority="1353">
      <formula>COUNTIF(D$74:D$82,D29)=0</formula>
    </cfRule>
  </conditionalFormatting>
  <conditionalFormatting sqref="D29">
    <cfRule type="expression" dxfId="1008" priority="1352" stopIfTrue="1">
      <formula>ISBLANK(C29)</formula>
    </cfRule>
  </conditionalFormatting>
  <conditionalFormatting sqref="D30">
    <cfRule type="expression" dxfId="1007" priority="1351">
      <formula>COUNTIF(D$74:D$82,D30)=0</formula>
    </cfRule>
  </conditionalFormatting>
  <conditionalFormatting sqref="D30">
    <cfRule type="expression" dxfId="1006" priority="1350" stopIfTrue="1">
      <formula>ISBLANK(C30)</formula>
    </cfRule>
  </conditionalFormatting>
  <conditionalFormatting sqref="D31">
    <cfRule type="expression" dxfId="1005" priority="1349">
      <formula>COUNTIF(D$74:D$82,D31)=0</formula>
    </cfRule>
  </conditionalFormatting>
  <conditionalFormatting sqref="D31">
    <cfRule type="expression" dxfId="1004" priority="1348" stopIfTrue="1">
      <formula>ISBLANK(C31)</formula>
    </cfRule>
  </conditionalFormatting>
  <conditionalFormatting sqref="D32">
    <cfRule type="expression" dxfId="1003" priority="1347">
      <formula>COUNTIF(D$74:D$82,D32)=0</formula>
    </cfRule>
  </conditionalFormatting>
  <conditionalFormatting sqref="D32">
    <cfRule type="expression" dxfId="1002" priority="1346" stopIfTrue="1">
      <formula>ISBLANK(C32)</formula>
    </cfRule>
  </conditionalFormatting>
  <conditionalFormatting sqref="D33">
    <cfRule type="expression" dxfId="1001" priority="1345">
      <formula>COUNTIF(D$74:D$82,D33)=0</formula>
    </cfRule>
  </conditionalFormatting>
  <conditionalFormatting sqref="D33">
    <cfRule type="expression" dxfId="1000" priority="1344" stopIfTrue="1">
      <formula>ISBLANK(C33)</formula>
    </cfRule>
  </conditionalFormatting>
  <conditionalFormatting sqref="D34">
    <cfRule type="expression" dxfId="999" priority="1343">
      <formula>COUNTIF(D$74:D$82,D34)=0</formula>
    </cfRule>
  </conditionalFormatting>
  <conditionalFormatting sqref="D34">
    <cfRule type="expression" dxfId="998" priority="1342" stopIfTrue="1">
      <formula>ISBLANK(C34)</formula>
    </cfRule>
  </conditionalFormatting>
  <conditionalFormatting sqref="D35">
    <cfRule type="expression" dxfId="997" priority="1341">
      <formula>COUNTIF(D$74:D$82,D35)=0</formula>
    </cfRule>
  </conditionalFormatting>
  <conditionalFormatting sqref="D35">
    <cfRule type="expression" dxfId="996" priority="1340" stopIfTrue="1">
      <formula>ISBLANK(C35)</formula>
    </cfRule>
  </conditionalFormatting>
  <conditionalFormatting sqref="D36">
    <cfRule type="expression" dxfId="995" priority="1339">
      <formula>COUNTIF(D$74:D$82,D36)=0</formula>
    </cfRule>
  </conditionalFormatting>
  <conditionalFormatting sqref="D36">
    <cfRule type="expression" dxfId="994" priority="1338" stopIfTrue="1">
      <formula>ISBLANK(C36)</formula>
    </cfRule>
  </conditionalFormatting>
  <conditionalFormatting sqref="D37">
    <cfRule type="expression" dxfId="993" priority="1337">
      <formula>COUNTIF(D$74:D$82,D37)=0</formula>
    </cfRule>
  </conditionalFormatting>
  <conditionalFormatting sqref="D37">
    <cfRule type="expression" dxfId="992" priority="1336" stopIfTrue="1">
      <formula>ISBLANK(C37)</formula>
    </cfRule>
  </conditionalFormatting>
  <conditionalFormatting sqref="D38">
    <cfRule type="expression" dxfId="991" priority="1335">
      <formula>COUNTIF(D$74:D$82,D38)=0</formula>
    </cfRule>
  </conditionalFormatting>
  <conditionalFormatting sqref="D38">
    <cfRule type="expression" dxfId="990" priority="1334" stopIfTrue="1">
      <formula>ISBLANK(C38)</formula>
    </cfRule>
  </conditionalFormatting>
  <conditionalFormatting sqref="D39">
    <cfRule type="expression" dxfId="989" priority="1333">
      <formula>COUNTIF(D$74:D$82,D39)=0</formula>
    </cfRule>
  </conditionalFormatting>
  <conditionalFormatting sqref="D39">
    <cfRule type="expression" dxfId="988" priority="1332" stopIfTrue="1">
      <formula>ISBLANK(C39)</formula>
    </cfRule>
  </conditionalFormatting>
  <conditionalFormatting sqref="D40">
    <cfRule type="expression" dxfId="987" priority="1331">
      <formula>COUNTIF(D$74:D$82,D40)=0</formula>
    </cfRule>
  </conditionalFormatting>
  <conditionalFormatting sqref="D40">
    <cfRule type="expression" dxfId="986" priority="1330" stopIfTrue="1">
      <formula>ISBLANK(C40)</formula>
    </cfRule>
  </conditionalFormatting>
  <conditionalFormatting sqref="D41">
    <cfRule type="expression" dxfId="985" priority="1329">
      <formula>COUNTIF(D$74:D$82,D41)=0</formula>
    </cfRule>
  </conditionalFormatting>
  <conditionalFormatting sqref="D41">
    <cfRule type="expression" dxfId="984" priority="1328" stopIfTrue="1">
      <formula>ISBLANK(C41)</formula>
    </cfRule>
  </conditionalFormatting>
  <conditionalFormatting sqref="D42">
    <cfRule type="expression" dxfId="983" priority="1327">
      <formula>COUNTIF(D$74:D$82,D42)=0</formula>
    </cfRule>
  </conditionalFormatting>
  <conditionalFormatting sqref="D42">
    <cfRule type="expression" dxfId="982" priority="1326" stopIfTrue="1">
      <formula>ISBLANK(C42)</formula>
    </cfRule>
  </conditionalFormatting>
  <conditionalFormatting sqref="D43">
    <cfRule type="expression" dxfId="981" priority="1325">
      <formula>COUNTIF(D$74:D$82,D43)=0</formula>
    </cfRule>
  </conditionalFormatting>
  <conditionalFormatting sqref="D43">
    <cfRule type="expression" dxfId="980" priority="1324" stopIfTrue="1">
      <formula>ISBLANK(C43)</formula>
    </cfRule>
  </conditionalFormatting>
  <conditionalFormatting sqref="D44">
    <cfRule type="expression" dxfId="979" priority="1323">
      <formula>COUNTIF(D$74:D$82,D44)=0</formula>
    </cfRule>
  </conditionalFormatting>
  <conditionalFormatting sqref="D44">
    <cfRule type="expression" dxfId="978" priority="1322" stopIfTrue="1">
      <formula>ISBLANK(C44)</formula>
    </cfRule>
  </conditionalFormatting>
  <conditionalFormatting sqref="D45">
    <cfRule type="expression" dxfId="977" priority="1321">
      <formula>COUNTIF(D$74:D$82,D45)=0</formula>
    </cfRule>
  </conditionalFormatting>
  <conditionalFormatting sqref="D45">
    <cfRule type="expression" dxfId="976" priority="1320" stopIfTrue="1">
      <formula>ISBLANK(C45)</formula>
    </cfRule>
  </conditionalFormatting>
  <conditionalFormatting sqref="D46">
    <cfRule type="expression" dxfId="975" priority="1319">
      <formula>COUNTIF(D$74:D$82,D46)=0</formula>
    </cfRule>
  </conditionalFormatting>
  <conditionalFormatting sqref="D46">
    <cfRule type="expression" dxfId="974" priority="1318" stopIfTrue="1">
      <formula>ISBLANK(C46)</formula>
    </cfRule>
  </conditionalFormatting>
  <conditionalFormatting sqref="D47">
    <cfRule type="expression" dxfId="973" priority="1317">
      <formula>COUNTIF(D$74:D$82,D47)=0</formula>
    </cfRule>
  </conditionalFormatting>
  <conditionalFormatting sqref="D47">
    <cfRule type="expression" dxfId="972" priority="1316" stopIfTrue="1">
      <formula>ISBLANK(C47)</formula>
    </cfRule>
  </conditionalFormatting>
  <conditionalFormatting sqref="D48">
    <cfRule type="expression" dxfId="971" priority="1315">
      <formula>COUNTIF(D$74:D$82,D48)=0</formula>
    </cfRule>
  </conditionalFormatting>
  <conditionalFormatting sqref="D48">
    <cfRule type="expression" dxfId="970" priority="1314" stopIfTrue="1">
      <formula>ISBLANK(C48)</formula>
    </cfRule>
  </conditionalFormatting>
  <conditionalFormatting sqref="D49">
    <cfRule type="expression" dxfId="969" priority="1313">
      <formula>COUNTIF(D$74:D$82,D49)=0</formula>
    </cfRule>
  </conditionalFormatting>
  <conditionalFormatting sqref="D49">
    <cfRule type="expression" dxfId="968" priority="1312" stopIfTrue="1">
      <formula>ISBLANK(C49)</formula>
    </cfRule>
  </conditionalFormatting>
  <conditionalFormatting sqref="D50">
    <cfRule type="expression" dxfId="967" priority="1311">
      <formula>COUNTIF(D$74:D$82,D50)=0</formula>
    </cfRule>
  </conditionalFormatting>
  <conditionalFormatting sqref="D50">
    <cfRule type="expression" dxfId="966" priority="1310" stopIfTrue="1">
      <formula>ISBLANK(C50)</formula>
    </cfRule>
  </conditionalFormatting>
  <conditionalFormatting sqref="D51">
    <cfRule type="expression" dxfId="965" priority="1309">
      <formula>COUNTIF(D$74:D$82,D51)=0</formula>
    </cfRule>
  </conditionalFormatting>
  <conditionalFormatting sqref="D51">
    <cfRule type="expression" dxfId="964" priority="1308" stopIfTrue="1">
      <formula>ISBLANK(C51)</formula>
    </cfRule>
  </conditionalFormatting>
  <conditionalFormatting sqref="D52">
    <cfRule type="expression" dxfId="963" priority="1307">
      <formula>COUNTIF(D$74:D$82,D52)=0</formula>
    </cfRule>
  </conditionalFormatting>
  <conditionalFormatting sqref="D52">
    <cfRule type="expression" dxfId="962" priority="1306" stopIfTrue="1">
      <formula>ISBLANK(C52)</formula>
    </cfRule>
  </conditionalFormatting>
  <conditionalFormatting sqref="D53">
    <cfRule type="expression" dxfId="961" priority="1305">
      <formula>COUNTIF(D$74:D$82,D53)=0</formula>
    </cfRule>
  </conditionalFormatting>
  <conditionalFormatting sqref="D53">
    <cfRule type="expression" dxfId="960" priority="1304" stopIfTrue="1">
      <formula>ISBLANK(C53)</formula>
    </cfRule>
  </conditionalFormatting>
  <conditionalFormatting sqref="D54">
    <cfRule type="expression" dxfId="959" priority="1303">
      <formula>COUNTIF(D$74:D$82,D54)=0</formula>
    </cfRule>
  </conditionalFormatting>
  <conditionalFormatting sqref="D54">
    <cfRule type="expression" dxfId="958" priority="1302" stopIfTrue="1">
      <formula>ISBLANK(C54)</formula>
    </cfRule>
  </conditionalFormatting>
  <conditionalFormatting sqref="D55">
    <cfRule type="expression" dxfId="957" priority="1301">
      <formula>COUNTIF(D$74:D$82,D55)=0</formula>
    </cfRule>
  </conditionalFormatting>
  <conditionalFormatting sqref="D55">
    <cfRule type="expression" dxfId="956" priority="1300" stopIfTrue="1">
      <formula>ISBLANK(C55)</formula>
    </cfRule>
  </conditionalFormatting>
  <conditionalFormatting sqref="D56">
    <cfRule type="expression" dxfId="955" priority="1299">
      <formula>COUNTIF(D$74:D$82,D56)=0</formula>
    </cfRule>
  </conditionalFormatting>
  <conditionalFormatting sqref="D56">
    <cfRule type="expression" dxfId="954" priority="1298" stopIfTrue="1">
      <formula>ISBLANK(C56)</formula>
    </cfRule>
  </conditionalFormatting>
  <conditionalFormatting sqref="D57">
    <cfRule type="expression" dxfId="953" priority="1297">
      <formula>COUNTIF(D$74:D$82,D57)=0</formula>
    </cfRule>
  </conditionalFormatting>
  <conditionalFormatting sqref="D57">
    <cfRule type="expression" dxfId="952" priority="1296" stopIfTrue="1">
      <formula>ISBLANK(C57)</formula>
    </cfRule>
  </conditionalFormatting>
  <conditionalFormatting sqref="D58">
    <cfRule type="expression" dxfId="951" priority="1295">
      <formula>COUNTIF(D$74:D$82,D58)=0</formula>
    </cfRule>
  </conditionalFormatting>
  <conditionalFormatting sqref="D58">
    <cfRule type="expression" dxfId="950" priority="1294" stopIfTrue="1">
      <formula>ISBLANK(C58)</formula>
    </cfRule>
  </conditionalFormatting>
  <conditionalFormatting sqref="D59">
    <cfRule type="expression" dxfId="949" priority="1293">
      <formula>COUNTIF(D$74:D$82,D59)=0</formula>
    </cfRule>
  </conditionalFormatting>
  <conditionalFormatting sqref="D59">
    <cfRule type="expression" dxfId="948" priority="1292" stopIfTrue="1">
      <formula>ISBLANK(C59)</formula>
    </cfRule>
  </conditionalFormatting>
  <conditionalFormatting sqref="D60">
    <cfRule type="expression" dxfId="947" priority="1291">
      <formula>COUNTIF(D$74:D$82,D60)=0</formula>
    </cfRule>
  </conditionalFormatting>
  <conditionalFormatting sqref="D60">
    <cfRule type="expression" dxfId="946" priority="1290" stopIfTrue="1">
      <formula>ISBLANK(C60)</formula>
    </cfRule>
  </conditionalFormatting>
  <conditionalFormatting sqref="D61">
    <cfRule type="expression" dxfId="945" priority="1289">
      <formula>COUNTIF(D$74:D$82,D61)=0</formula>
    </cfRule>
  </conditionalFormatting>
  <conditionalFormatting sqref="D61">
    <cfRule type="expression" dxfId="944" priority="1288" stopIfTrue="1">
      <formula>ISBLANK(C61)</formula>
    </cfRule>
  </conditionalFormatting>
  <conditionalFormatting sqref="D62">
    <cfRule type="expression" dxfId="943" priority="1287">
      <formula>COUNTIF(D$74:D$82,D62)=0</formula>
    </cfRule>
  </conditionalFormatting>
  <conditionalFormatting sqref="D62">
    <cfRule type="expression" dxfId="942" priority="1286" stopIfTrue="1">
      <formula>ISBLANK(C62)</formula>
    </cfRule>
  </conditionalFormatting>
  <conditionalFormatting sqref="D63">
    <cfRule type="expression" dxfId="941" priority="1285">
      <formula>COUNTIF(D$74:D$82,D63)=0</formula>
    </cfRule>
  </conditionalFormatting>
  <conditionalFormatting sqref="D63">
    <cfRule type="expression" dxfId="940" priority="1284" stopIfTrue="1">
      <formula>ISBLANK(C63)</formula>
    </cfRule>
  </conditionalFormatting>
  <conditionalFormatting sqref="D64">
    <cfRule type="expression" dxfId="939" priority="1283">
      <formula>COUNTIF(D$74:D$82,D64)=0</formula>
    </cfRule>
  </conditionalFormatting>
  <conditionalFormatting sqref="D64">
    <cfRule type="expression" dxfId="938" priority="1282" stopIfTrue="1">
      <formula>ISBLANK(C64)</formula>
    </cfRule>
  </conditionalFormatting>
  <conditionalFormatting sqref="D65">
    <cfRule type="expression" dxfId="937" priority="1281">
      <formula>COUNTIF(D$74:D$82,D65)=0</formula>
    </cfRule>
  </conditionalFormatting>
  <conditionalFormatting sqref="D65">
    <cfRule type="expression" dxfId="936" priority="1280" stopIfTrue="1">
      <formula>ISBLANK(C65)</formula>
    </cfRule>
  </conditionalFormatting>
  <conditionalFormatting sqref="D66">
    <cfRule type="expression" dxfId="935" priority="1279">
      <formula>COUNTIF(D$74:D$82,D66)=0</formula>
    </cfRule>
  </conditionalFormatting>
  <conditionalFormatting sqref="D66">
    <cfRule type="expression" dxfId="934" priority="1278" stopIfTrue="1">
      <formula>ISBLANK(C66)</formula>
    </cfRule>
  </conditionalFormatting>
  <conditionalFormatting sqref="D67">
    <cfRule type="expression" dxfId="933" priority="1277">
      <formula>COUNTIF(D$74:D$82,D67)=0</formula>
    </cfRule>
  </conditionalFormatting>
  <conditionalFormatting sqref="D67">
    <cfRule type="expression" dxfId="932" priority="1276" stopIfTrue="1">
      <formula>ISBLANK(C67)</formula>
    </cfRule>
  </conditionalFormatting>
  <conditionalFormatting sqref="D68">
    <cfRule type="expression" dxfId="931" priority="1275">
      <formula>COUNTIF(D$74:D$82,D68)=0</formula>
    </cfRule>
  </conditionalFormatting>
  <conditionalFormatting sqref="D68">
    <cfRule type="expression" dxfId="930" priority="1274" stopIfTrue="1">
      <formula>ISBLANK(C68)</formula>
    </cfRule>
  </conditionalFormatting>
  <conditionalFormatting sqref="D69">
    <cfRule type="expression" dxfId="929" priority="1273">
      <formula>COUNTIF(D$74:D$82,D69)=0</formula>
    </cfRule>
  </conditionalFormatting>
  <conditionalFormatting sqref="D69">
    <cfRule type="expression" dxfId="928" priority="1272" stopIfTrue="1">
      <formula>ISBLANK(C69)</formula>
    </cfRule>
  </conditionalFormatting>
  <conditionalFormatting sqref="D70">
    <cfRule type="expression" dxfId="927" priority="1271">
      <formula>COUNTIF(D$74:D$82,D70)=0</formula>
    </cfRule>
  </conditionalFormatting>
  <conditionalFormatting sqref="D70">
    <cfRule type="expression" dxfId="926" priority="1270" stopIfTrue="1">
      <formula>ISBLANK(C70)</formula>
    </cfRule>
  </conditionalFormatting>
  <conditionalFormatting sqref="D71">
    <cfRule type="expression" dxfId="925" priority="1269">
      <formula>COUNTIF(D$74:D$82,D71)=0</formula>
    </cfRule>
  </conditionalFormatting>
  <conditionalFormatting sqref="D71">
    <cfRule type="expression" dxfId="924" priority="1268" stopIfTrue="1">
      <formula>ISBLANK(C71)</formula>
    </cfRule>
  </conditionalFormatting>
  <conditionalFormatting sqref="D72">
    <cfRule type="expression" dxfId="923" priority="1267">
      <formula>COUNTIF(D$74:D$82,D72)=0</formula>
    </cfRule>
  </conditionalFormatting>
  <conditionalFormatting sqref="D72">
    <cfRule type="expression" dxfId="922" priority="1266" stopIfTrue="1">
      <formula>ISBLANK(C72)</formula>
    </cfRule>
  </conditionalFormatting>
  <conditionalFormatting sqref="D73">
    <cfRule type="expression" dxfId="921" priority="1265">
      <formula>COUNTIF(D$74:D$82,D73)=0</formula>
    </cfRule>
  </conditionalFormatting>
  <conditionalFormatting sqref="D73">
    <cfRule type="expression" dxfId="920" priority="1264" stopIfTrue="1">
      <formula>ISBLANK(C73)</formula>
    </cfRule>
  </conditionalFormatting>
  <conditionalFormatting sqref="E3">
    <cfRule type="expression" dxfId="919" priority="1205">
      <formula>COUNTIF(E$74:E$82,E3)=0</formula>
    </cfRule>
  </conditionalFormatting>
  <conditionalFormatting sqref="E3">
    <cfRule type="expression" dxfId="918" priority="1204" stopIfTrue="1">
      <formula>ISBLANK(C3)</formula>
    </cfRule>
  </conditionalFormatting>
  <conditionalFormatting sqref="E4">
    <cfRule type="expression" dxfId="917" priority="1203">
      <formula>COUNTIF(E$74:E$82,E4)=0</formula>
    </cfRule>
  </conditionalFormatting>
  <conditionalFormatting sqref="E4">
    <cfRule type="expression" dxfId="916" priority="1202" stopIfTrue="1">
      <formula>ISBLANK(C4)</formula>
    </cfRule>
  </conditionalFormatting>
  <conditionalFormatting sqref="E5">
    <cfRule type="expression" dxfId="915" priority="1201">
      <formula>COUNTIF(E$74:E$82,E5)=0</formula>
    </cfRule>
  </conditionalFormatting>
  <conditionalFormatting sqref="E5">
    <cfRule type="expression" dxfId="914" priority="1200" stopIfTrue="1">
      <formula>ISBLANK(C5)</formula>
    </cfRule>
  </conditionalFormatting>
  <conditionalFormatting sqref="E6">
    <cfRule type="expression" dxfId="913" priority="1199">
      <formula>COUNTIF(E$74:E$82,E6)=0</formula>
    </cfRule>
  </conditionalFormatting>
  <conditionalFormatting sqref="E6">
    <cfRule type="expression" dxfId="912" priority="1198" stopIfTrue="1">
      <formula>ISBLANK(C6)</formula>
    </cfRule>
  </conditionalFormatting>
  <conditionalFormatting sqref="E7">
    <cfRule type="expression" dxfId="911" priority="1197">
      <formula>COUNTIF(E$74:E$82,E7)=0</formula>
    </cfRule>
  </conditionalFormatting>
  <conditionalFormatting sqref="E7">
    <cfRule type="expression" dxfId="910" priority="1196" stopIfTrue="1">
      <formula>ISBLANK(C7)</formula>
    </cfRule>
  </conditionalFormatting>
  <conditionalFormatting sqref="E8">
    <cfRule type="expression" dxfId="909" priority="1195">
      <formula>COUNTIF(E$74:E$82,E8)=0</formula>
    </cfRule>
  </conditionalFormatting>
  <conditionalFormatting sqref="E8">
    <cfRule type="expression" dxfId="908" priority="1194" stopIfTrue="1">
      <formula>ISBLANK(C8)</formula>
    </cfRule>
  </conditionalFormatting>
  <conditionalFormatting sqref="E9">
    <cfRule type="expression" dxfId="907" priority="1193">
      <formula>COUNTIF(E$74:E$82,E9)=0</formula>
    </cfRule>
  </conditionalFormatting>
  <conditionalFormatting sqref="E9">
    <cfRule type="expression" dxfId="906" priority="1192" stopIfTrue="1">
      <formula>ISBLANK(C9)</formula>
    </cfRule>
  </conditionalFormatting>
  <conditionalFormatting sqref="E10">
    <cfRule type="expression" dxfId="905" priority="1191">
      <formula>COUNTIF(E$74:E$82,E10)=0</formula>
    </cfRule>
  </conditionalFormatting>
  <conditionalFormatting sqref="E10">
    <cfRule type="expression" dxfId="904" priority="1190" stopIfTrue="1">
      <formula>ISBLANK(C10)</formula>
    </cfRule>
  </conditionalFormatting>
  <conditionalFormatting sqref="E11">
    <cfRule type="expression" dxfId="903" priority="1189">
      <formula>COUNTIF(E$74:E$82,E11)=0</formula>
    </cfRule>
  </conditionalFormatting>
  <conditionalFormatting sqref="E11">
    <cfRule type="expression" dxfId="902" priority="1188" stopIfTrue="1">
      <formula>ISBLANK(C11)</formula>
    </cfRule>
  </conditionalFormatting>
  <conditionalFormatting sqref="E12">
    <cfRule type="expression" dxfId="901" priority="1187">
      <formula>COUNTIF(E$74:E$82,E12)=0</formula>
    </cfRule>
  </conditionalFormatting>
  <conditionalFormatting sqref="E12">
    <cfRule type="expression" dxfId="900" priority="1186" stopIfTrue="1">
      <formula>ISBLANK(C12)</formula>
    </cfRule>
  </conditionalFormatting>
  <conditionalFormatting sqref="E13">
    <cfRule type="expression" dxfId="899" priority="1185">
      <formula>COUNTIF(E$74:E$82,E13)=0</formula>
    </cfRule>
  </conditionalFormatting>
  <conditionalFormatting sqref="E13">
    <cfRule type="expression" dxfId="898" priority="1184" stopIfTrue="1">
      <formula>ISBLANK(C13)</formula>
    </cfRule>
  </conditionalFormatting>
  <conditionalFormatting sqref="E14">
    <cfRule type="expression" dxfId="897" priority="1183">
      <formula>COUNTIF(E$74:E$82,E14)=0</formula>
    </cfRule>
  </conditionalFormatting>
  <conditionalFormatting sqref="E14">
    <cfRule type="expression" dxfId="896" priority="1182" stopIfTrue="1">
      <formula>ISBLANK(C14)</formula>
    </cfRule>
  </conditionalFormatting>
  <conditionalFormatting sqref="E15">
    <cfRule type="expression" dxfId="895" priority="1181">
      <formula>COUNTIF(E$74:E$82,E15)=0</formula>
    </cfRule>
  </conditionalFormatting>
  <conditionalFormatting sqref="E15">
    <cfRule type="expression" dxfId="894" priority="1180" stopIfTrue="1">
      <formula>ISBLANK(C15)</formula>
    </cfRule>
  </conditionalFormatting>
  <conditionalFormatting sqref="E16">
    <cfRule type="expression" dxfId="893" priority="1179">
      <formula>COUNTIF(E$74:E$82,E16)=0</formula>
    </cfRule>
  </conditionalFormatting>
  <conditionalFormatting sqref="E16">
    <cfRule type="expression" dxfId="892" priority="1178" stopIfTrue="1">
      <formula>ISBLANK(C16)</formula>
    </cfRule>
  </conditionalFormatting>
  <conditionalFormatting sqref="E17">
    <cfRule type="expression" dxfId="891" priority="1177">
      <formula>COUNTIF(E$74:E$82,E17)=0</formula>
    </cfRule>
  </conditionalFormatting>
  <conditionalFormatting sqref="E17">
    <cfRule type="expression" dxfId="890" priority="1176" stopIfTrue="1">
      <formula>ISBLANK(C17)</formula>
    </cfRule>
  </conditionalFormatting>
  <conditionalFormatting sqref="E18">
    <cfRule type="expression" dxfId="889" priority="1175">
      <formula>COUNTIF(E$74:E$82,E18)=0</formula>
    </cfRule>
  </conditionalFormatting>
  <conditionalFormatting sqref="E18">
    <cfRule type="expression" dxfId="888" priority="1174" stopIfTrue="1">
      <formula>ISBLANK(C18)</formula>
    </cfRule>
  </conditionalFormatting>
  <conditionalFormatting sqref="E19">
    <cfRule type="expression" dxfId="887" priority="1173">
      <formula>COUNTIF(E$74:E$82,E19)=0</formula>
    </cfRule>
  </conditionalFormatting>
  <conditionalFormatting sqref="E19">
    <cfRule type="expression" dxfId="886" priority="1172" stopIfTrue="1">
      <formula>ISBLANK(C19)</formula>
    </cfRule>
  </conditionalFormatting>
  <conditionalFormatting sqref="E20">
    <cfRule type="expression" dxfId="885" priority="1171">
      <formula>COUNTIF(E$74:E$82,E20)=0</formula>
    </cfRule>
  </conditionalFormatting>
  <conditionalFormatting sqref="E20">
    <cfRule type="expression" dxfId="884" priority="1170" stopIfTrue="1">
      <formula>ISBLANK(C20)</formula>
    </cfRule>
  </conditionalFormatting>
  <conditionalFormatting sqref="E21">
    <cfRule type="expression" dxfId="883" priority="1169">
      <formula>COUNTIF(E$74:E$82,E21)=0</formula>
    </cfRule>
  </conditionalFormatting>
  <conditionalFormatting sqref="E21">
    <cfRule type="expression" dxfId="882" priority="1168" stopIfTrue="1">
      <formula>ISBLANK(C21)</formula>
    </cfRule>
  </conditionalFormatting>
  <conditionalFormatting sqref="E22">
    <cfRule type="expression" dxfId="881" priority="1167">
      <formula>COUNTIF(E$74:E$82,E22)=0</formula>
    </cfRule>
  </conditionalFormatting>
  <conditionalFormatting sqref="E22">
    <cfRule type="expression" dxfId="880" priority="1166" stopIfTrue="1">
      <formula>ISBLANK(C22)</formula>
    </cfRule>
  </conditionalFormatting>
  <conditionalFormatting sqref="E23">
    <cfRule type="expression" dxfId="879" priority="1165">
      <formula>COUNTIF(E$74:E$82,E23)=0</formula>
    </cfRule>
  </conditionalFormatting>
  <conditionalFormatting sqref="E23">
    <cfRule type="expression" dxfId="878" priority="1164" stopIfTrue="1">
      <formula>ISBLANK(C23)</formula>
    </cfRule>
  </conditionalFormatting>
  <conditionalFormatting sqref="E24">
    <cfRule type="expression" dxfId="877" priority="1163">
      <formula>COUNTIF(E$74:E$82,E24)=0</formula>
    </cfRule>
  </conditionalFormatting>
  <conditionalFormatting sqref="E24">
    <cfRule type="expression" dxfId="876" priority="1162" stopIfTrue="1">
      <formula>ISBLANK(C24)</formula>
    </cfRule>
  </conditionalFormatting>
  <conditionalFormatting sqref="E25">
    <cfRule type="expression" dxfId="875" priority="1161">
      <formula>COUNTIF(E$74:E$82,E25)=0</formula>
    </cfRule>
  </conditionalFormatting>
  <conditionalFormatting sqref="E25">
    <cfRule type="expression" dxfId="874" priority="1160" stopIfTrue="1">
      <formula>ISBLANK(C25)</formula>
    </cfRule>
  </conditionalFormatting>
  <conditionalFormatting sqref="E26">
    <cfRule type="expression" dxfId="873" priority="1159">
      <formula>COUNTIF(E$74:E$82,E26)=0</formula>
    </cfRule>
  </conditionalFormatting>
  <conditionalFormatting sqref="E26">
    <cfRule type="expression" dxfId="872" priority="1158" stopIfTrue="1">
      <formula>ISBLANK(C26)</formula>
    </cfRule>
  </conditionalFormatting>
  <conditionalFormatting sqref="E27">
    <cfRule type="expression" dxfId="871" priority="1157">
      <formula>COUNTIF(E$74:E$82,E27)=0</formula>
    </cfRule>
  </conditionalFormatting>
  <conditionalFormatting sqref="E27">
    <cfRule type="expression" dxfId="870" priority="1156" stopIfTrue="1">
      <formula>ISBLANK(C27)</formula>
    </cfRule>
  </conditionalFormatting>
  <conditionalFormatting sqref="E28">
    <cfRule type="expression" dxfId="869" priority="1155">
      <formula>COUNTIF(E$74:E$82,E28)=0</formula>
    </cfRule>
  </conditionalFormatting>
  <conditionalFormatting sqref="E28">
    <cfRule type="expression" dxfId="868" priority="1154" stopIfTrue="1">
      <formula>ISBLANK(C28)</formula>
    </cfRule>
  </conditionalFormatting>
  <conditionalFormatting sqref="E29">
    <cfRule type="expression" dxfId="867" priority="1153">
      <formula>COUNTIF(E$74:E$82,E29)=0</formula>
    </cfRule>
  </conditionalFormatting>
  <conditionalFormatting sqref="E29">
    <cfRule type="expression" dxfId="866" priority="1152" stopIfTrue="1">
      <formula>ISBLANK(C29)</formula>
    </cfRule>
  </conditionalFormatting>
  <conditionalFormatting sqref="E30">
    <cfRule type="expression" dxfId="865" priority="1151">
      <formula>COUNTIF(E$74:E$82,E30)=0</formula>
    </cfRule>
  </conditionalFormatting>
  <conditionalFormatting sqref="E30">
    <cfRule type="expression" dxfId="864" priority="1150" stopIfTrue="1">
      <formula>ISBLANK(C30)</formula>
    </cfRule>
  </conditionalFormatting>
  <conditionalFormatting sqref="E31">
    <cfRule type="expression" dxfId="863" priority="1149">
      <formula>COUNTIF(E$74:E$82,E31)=0</formula>
    </cfRule>
  </conditionalFormatting>
  <conditionalFormatting sqref="E31">
    <cfRule type="expression" dxfId="862" priority="1148" stopIfTrue="1">
      <formula>ISBLANK(C31)</formula>
    </cfRule>
  </conditionalFormatting>
  <conditionalFormatting sqref="E32">
    <cfRule type="expression" dxfId="861" priority="1147">
      <formula>COUNTIF(E$74:E$82,E32)=0</formula>
    </cfRule>
  </conditionalFormatting>
  <conditionalFormatting sqref="E32">
    <cfRule type="expression" dxfId="860" priority="1146" stopIfTrue="1">
      <formula>ISBLANK(C32)</formula>
    </cfRule>
  </conditionalFormatting>
  <conditionalFormatting sqref="E33">
    <cfRule type="expression" dxfId="859" priority="1145">
      <formula>COUNTIF(E$74:E$82,E33)=0</formula>
    </cfRule>
  </conditionalFormatting>
  <conditionalFormatting sqref="E33">
    <cfRule type="expression" dxfId="858" priority="1144" stopIfTrue="1">
      <formula>ISBLANK(C33)</formula>
    </cfRule>
  </conditionalFormatting>
  <conditionalFormatting sqref="E34">
    <cfRule type="expression" dxfId="857" priority="1143">
      <formula>COUNTIF(E$74:E$82,E34)=0</formula>
    </cfRule>
  </conditionalFormatting>
  <conditionalFormatting sqref="E34">
    <cfRule type="expression" dxfId="856" priority="1142" stopIfTrue="1">
      <formula>ISBLANK(C34)</formula>
    </cfRule>
  </conditionalFormatting>
  <conditionalFormatting sqref="E35">
    <cfRule type="expression" dxfId="855" priority="1141">
      <formula>COUNTIF(E$74:E$82,E35)=0</formula>
    </cfRule>
  </conditionalFormatting>
  <conditionalFormatting sqref="E35">
    <cfRule type="expression" dxfId="854" priority="1140" stopIfTrue="1">
      <formula>ISBLANK(C35)</formula>
    </cfRule>
  </conditionalFormatting>
  <conditionalFormatting sqref="E36">
    <cfRule type="expression" dxfId="853" priority="1139">
      <formula>COUNTIF(E$74:E$82,E36)=0</formula>
    </cfRule>
  </conditionalFormatting>
  <conditionalFormatting sqref="E36">
    <cfRule type="expression" dxfId="852" priority="1138" stopIfTrue="1">
      <formula>ISBLANK(C36)</formula>
    </cfRule>
  </conditionalFormatting>
  <conditionalFormatting sqref="E37">
    <cfRule type="expression" dxfId="851" priority="1137">
      <formula>COUNTIF(E$74:E$82,E37)=0</formula>
    </cfRule>
  </conditionalFormatting>
  <conditionalFormatting sqref="E37">
    <cfRule type="expression" dxfId="850" priority="1136" stopIfTrue="1">
      <formula>ISBLANK(C37)</formula>
    </cfRule>
  </conditionalFormatting>
  <conditionalFormatting sqref="E38">
    <cfRule type="expression" dxfId="849" priority="1135">
      <formula>COUNTIF(E$74:E$82,E38)=0</formula>
    </cfRule>
  </conditionalFormatting>
  <conditionalFormatting sqref="E38">
    <cfRule type="expression" dxfId="848" priority="1134" stopIfTrue="1">
      <formula>ISBLANK(C38)</formula>
    </cfRule>
  </conditionalFormatting>
  <conditionalFormatting sqref="E39">
    <cfRule type="expression" dxfId="847" priority="1133">
      <formula>COUNTIF(E$74:E$82,E39)=0</formula>
    </cfRule>
  </conditionalFormatting>
  <conditionalFormatting sqref="E39">
    <cfRule type="expression" dxfId="846" priority="1132" stopIfTrue="1">
      <formula>ISBLANK(C39)</formula>
    </cfRule>
  </conditionalFormatting>
  <conditionalFormatting sqref="E40">
    <cfRule type="expression" dxfId="845" priority="1131">
      <formula>COUNTIF(E$74:E$82,E40)=0</formula>
    </cfRule>
  </conditionalFormatting>
  <conditionalFormatting sqref="E40">
    <cfRule type="expression" dxfId="844" priority="1130" stopIfTrue="1">
      <formula>ISBLANK(C40)</formula>
    </cfRule>
  </conditionalFormatting>
  <conditionalFormatting sqref="E41">
    <cfRule type="expression" dxfId="843" priority="1129">
      <formula>COUNTIF(E$74:E$82,E41)=0</formula>
    </cfRule>
  </conditionalFormatting>
  <conditionalFormatting sqref="E41">
    <cfRule type="expression" dxfId="842" priority="1128" stopIfTrue="1">
      <formula>ISBLANK(C41)</formula>
    </cfRule>
  </conditionalFormatting>
  <conditionalFormatting sqref="E42">
    <cfRule type="expression" dxfId="841" priority="1127">
      <formula>COUNTIF(E$74:E$82,E42)=0</formula>
    </cfRule>
  </conditionalFormatting>
  <conditionalFormatting sqref="E42">
    <cfRule type="expression" dxfId="840" priority="1126" stopIfTrue="1">
      <formula>ISBLANK(C42)</formula>
    </cfRule>
  </conditionalFormatting>
  <conditionalFormatting sqref="E43">
    <cfRule type="expression" dxfId="839" priority="1125">
      <formula>COUNTIF(E$74:E$82,E43)=0</formula>
    </cfRule>
  </conditionalFormatting>
  <conditionalFormatting sqref="E43">
    <cfRule type="expression" dxfId="838" priority="1124" stopIfTrue="1">
      <formula>ISBLANK(C43)</formula>
    </cfRule>
  </conditionalFormatting>
  <conditionalFormatting sqref="E44">
    <cfRule type="expression" dxfId="837" priority="1123">
      <formula>COUNTIF(E$74:E$82,E44)=0</formula>
    </cfRule>
  </conditionalFormatting>
  <conditionalFormatting sqref="E44">
    <cfRule type="expression" dxfId="836" priority="1122" stopIfTrue="1">
      <formula>ISBLANK(C44)</formula>
    </cfRule>
  </conditionalFormatting>
  <conditionalFormatting sqref="E45">
    <cfRule type="expression" dxfId="835" priority="1121">
      <formula>COUNTIF(E$74:E$82,E45)=0</formula>
    </cfRule>
  </conditionalFormatting>
  <conditionalFormatting sqref="E45">
    <cfRule type="expression" dxfId="834" priority="1120" stopIfTrue="1">
      <formula>ISBLANK(C45)</formula>
    </cfRule>
  </conditionalFormatting>
  <conditionalFormatting sqref="E46">
    <cfRule type="expression" dxfId="833" priority="1119">
      <formula>COUNTIF(E$74:E$82,E46)=0</formula>
    </cfRule>
  </conditionalFormatting>
  <conditionalFormatting sqref="E46">
    <cfRule type="expression" dxfId="832" priority="1118" stopIfTrue="1">
      <formula>ISBLANK(C46)</formula>
    </cfRule>
  </conditionalFormatting>
  <conditionalFormatting sqref="E47">
    <cfRule type="expression" dxfId="831" priority="1117">
      <formula>COUNTIF(E$74:E$82,E47)=0</formula>
    </cfRule>
  </conditionalFormatting>
  <conditionalFormatting sqref="E47">
    <cfRule type="expression" dxfId="830" priority="1116" stopIfTrue="1">
      <formula>ISBLANK(C47)</formula>
    </cfRule>
  </conditionalFormatting>
  <conditionalFormatting sqref="E48">
    <cfRule type="expression" dxfId="829" priority="1115">
      <formula>COUNTIF(E$74:E$82,E48)=0</formula>
    </cfRule>
  </conditionalFormatting>
  <conditionalFormatting sqref="E48">
    <cfRule type="expression" dxfId="828" priority="1114" stopIfTrue="1">
      <formula>ISBLANK(C48)</formula>
    </cfRule>
  </conditionalFormatting>
  <conditionalFormatting sqref="E49">
    <cfRule type="expression" dxfId="827" priority="1113">
      <formula>COUNTIF(E$74:E$82,E49)=0</formula>
    </cfRule>
  </conditionalFormatting>
  <conditionalFormatting sqref="E49">
    <cfRule type="expression" dxfId="826" priority="1112" stopIfTrue="1">
      <formula>ISBLANK(C49)</formula>
    </cfRule>
  </conditionalFormatting>
  <conditionalFormatting sqref="E50">
    <cfRule type="expression" dxfId="825" priority="1111">
      <formula>COUNTIF(E$74:E$82,E50)=0</formula>
    </cfRule>
  </conditionalFormatting>
  <conditionalFormatting sqref="E50">
    <cfRule type="expression" dxfId="824" priority="1110" stopIfTrue="1">
      <formula>ISBLANK(C50)</formula>
    </cfRule>
  </conditionalFormatting>
  <conditionalFormatting sqref="E51">
    <cfRule type="expression" dxfId="823" priority="1109">
      <formula>COUNTIF(E$74:E$82,E51)=0</formula>
    </cfRule>
  </conditionalFormatting>
  <conditionalFormatting sqref="E51">
    <cfRule type="expression" dxfId="822" priority="1108" stopIfTrue="1">
      <formula>ISBLANK(C51)</formula>
    </cfRule>
  </conditionalFormatting>
  <conditionalFormatting sqref="E52">
    <cfRule type="expression" dxfId="821" priority="1107">
      <formula>COUNTIF(E$74:E$82,E52)=0</formula>
    </cfRule>
  </conditionalFormatting>
  <conditionalFormatting sqref="E52">
    <cfRule type="expression" dxfId="820" priority="1106" stopIfTrue="1">
      <formula>ISBLANK(C52)</formula>
    </cfRule>
  </conditionalFormatting>
  <conditionalFormatting sqref="E53">
    <cfRule type="expression" dxfId="819" priority="1105">
      <formula>COUNTIF(E$74:E$82,E53)=0</formula>
    </cfRule>
  </conditionalFormatting>
  <conditionalFormatting sqref="E53">
    <cfRule type="expression" dxfId="818" priority="1104" stopIfTrue="1">
      <formula>ISBLANK(C53)</formula>
    </cfRule>
  </conditionalFormatting>
  <conditionalFormatting sqref="E54">
    <cfRule type="expression" dxfId="817" priority="1103">
      <formula>COUNTIF(E$74:E$82,E54)=0</formula>
    </cfRule>
  </conditionalFormatting>
  <conditionalFormatting sqref="E54">
    <cfRule type="expression" dxfId="816" priority="1102" stopIfTrue="1">
      <formula>ISBLANK(C54)</formula>
    </cfRule>
  </conditionalFormatting>
  <conditionalFormatting sqref="E55">
    <cfRule type="expression" dxfId="815" priority="1101">
      <formula>COUNTIF(E$74:E$82,E55)=0</formula>
    </cfRule>
  </conditionalFormatting>
  <conditionalFormatting sqref="E55">
    <cfRule type="expression" dxfId="814" priority="1100" stopIfTrue="1">
      <formula>ISBLANK(C55)</formula>
    </cfRule>
  </conditionalFormatting>
  <conditionalFormatting sqref="E56">
    <cfRule type="expression" dxfId="813" priority="1099">
      <formula>COUNTIF(E$74:E$82,E56)=0</formula>
    </cfRule>
  </conditionalFormatting>
  <conditionalFormatting sqref="E56">
    <cfRule type="expression" dxfId="812" priority="1098" stopIfTrue="1">
      <formula>ISBLANK(C56)</formula>
    </cfRule>
  </conditionalFormatting>
  <conditionalFormatting sqref="E57">
    <cfRule type="expression" dxfId="811" priority="1097">
      <formula>COUNTIF(E$74:E$82,E57)=0</formula>
    </cfRule>
  </conditionalFormatting>
  <conditionalFormatting sqref="E57">
    <cfRule type="expression" dxfId="810" priority="1096" stopIfTrue="1">
      <formula>ISBLANK(C57)</formula>
    </cfRule>
  </conditionalFormatting>
  <conditionalFormatting sqref="E58">
    <cfRule type="expression" dxfId="809" priority="1095">
      <formula>COUNTIF(E$74:E$82,E58)=0</formula>
    </cfRule>
  </conditionalFormatting>
  <conditionalFormatting sqref="E58">
    <cfRule type="expression" dxfId="808" priority="1094" stopIfTrue="1">
      <formula>ISBLANK(C58)</formula>
    </cfRule>
  </conditionalFormatting>
  <conditionalFormatting sqref="E59">
    <cfRule type="expression" dxfId="807" priority="1093">
      <formula>COUNTIF(E$74:E$82,E59)=0</formula>
    </cfRule>
  </conditionalFormatting>
  <conditionalFormatting sqref="E59">
    <cfRule type="expression" dxfId="806" priority="1092" stopIfTrue="1">
      <formula>ISBLANK(C59)</formula>
    </cfRule>
  </conditionalFormatting>
  <conditionalFormatting sqref="E60">
    <cfRule type="expression" dxfId="805" priority="1091">
      <formula>COUNTIF(E$74:E$82,E60)=0</formula>
    </cfRule>
  </conditionalFormatting>
  <conditionalFormatting sqref="E60">
    <cfRule type="expression" dxfId="804" priority="1090" stopIfTrue="1">
      <formula>ISBLANK(C60)</formula>
    </cfRule>
  </conditionalFormatting>
  <conditionalFormatting sqref="E61">
    <cfRule type="expression" dxfId="803" priority="1089">
      <formula>COUNTIF(E$74:E$82,E61)=0</formula>
    </cfRule>
  </conditionalFormatting>
  <conditionalFormatting sqref="E61">
    <cfRule type="expression" dxfId="802" priority="1088" stopIfTrue="1">
      <formula>ISBLANK(C61)</formula>
    </cfRule>
  </conditionalFormatting>
  <conditionalFormatting sqref="E62">
    <cfRule type="expression" dxfId="801" priority="1087">
      <formula>COUNTIF(E$74:E$82,E62)=0</formula>
    </cfRule>
  </conditionalFormatting>
  <conditionalFormatting sqref="E62">
    <cfRule type="expression" dxfId="800" priority="1086" stopIfTrue="1">
      <formula>ISBLANK(C62)</formula>
    </cfRule>
  </conditionalFormatting>
  <conditionalFormatting sqref="E63">
    <cfRule type="expression" dxfId="799" priority="1085">
      <formula>COUNTIF(E$74:E$82,E63)=0</formula>
    </cfRule>
  </conditionalFormatting>
  <conditionalFormatting sqref="E63">
    <cfRule type="expression" dxfId="798" priority="1084" stopIfTrue="1">
      <formula>ISBLANK(C63)</formula>
    </cfRule>
  </conditionalFormatting>
  <conditionalFormatting sqref="E64">
    <cfRule type="expression" dxfId="797" priority="1083">
      <formula>COUNTIF(E$74:E$82,E64)=0</formula>
    </cfRule>
  </conditionalFormatting>
  <conditionalFormatting sqref="E64">
    <cfRule type="expression" dxfId="796" priority="1082" stopIfTrue="1">
      <formula>ISBLANK(C64)</formula>
    </cfRule>
  </conditionalFormatting>
  <conditionalFormatting sqref="E65">
    <cfRule type="expression" dxfId="795" priority="1081">
      <formula>COUNTIF(E$74:E$82,E65)=0</formula>
    </cfRule>
  </conditionalFormatting>
  <conditionalFormatting sqref="E65">
    <cfRule type="expression" dxfId="794" priority="1080" stopIfTrue="1">
      <formula>ISBLANK(C65)</formula>
    </cfRule>
  </conditionalFormatting>
  <conditionalFormatting sqref="E66">
    <cfRule type="expression" dxfId="793" priority="1079">
      <formula>COUNTIF(E$74:E$82,E66)=0</formula>
    </cfRule>
  </conditionalFormatting>
  <conditionalFormatting sqref="E66">
    <cfRule type="expression" dxfId="792" priority="1078" stopIfTrue="1">
      <formula>ISBLANK(C66)</formula>
    </cfRule>
  </conditionalFormatting>
  <conditionalFormatting sqref="E67">
    <cfRule type="expression" dxfId="791" priority="1077">
      <formula>COUNTIF(E$74:E$82,E67)=0</formula>
    </cfRule>
  </conditionalFormatting>
  <conditionalFormatting sqref="E67">
    <cfRule type="expression" dxfId="790" priority="1076" stopIfTrue="1">
      <formula>ISBLANK(C67)</formula>
    </cfRule>
  </conditionalFormatting>
  <conditionalFormatting sqref="E68">
    <cfRule type="expression" dxfId="789" priority="1075">
      <formula>COUNTIF(E$74:E$82,E68)=0</formula>
    </cfRule>
  </conditionalFormatting>
  <conditionalFormatting sqref="E68">
    <cfRule type="expression" dxfId="788" priority="1074" stopIfTrue="1">
      <formula>ISBLANK(C68)</formula>
    </cfRule>
  </conditionalFormatting>
  <conditionalFormatting sqref="E69">
    <cfRule type="expression" dxfId="787" priority="1073">
      <formula>COUNTIF(E$74:E$82,E69)=0</formula>
    </cfRule>
  </conditionalFormatting>
  <conditionalFormatting sqref="E69">
    <cfRule type="expression" dxfId="786" priority="1072" stopIfTrue="1">
      <formula>ISBLANK(C69)</formula>
    </cfRule>
  </conditionalFormatting>
  <conditionalFormatting sqref="E70">
    <cfRule type="expression" dxfId="785" priority="1071">
      <formula>COUNTIF(E$74:E$82,E70)=0</formula>
    </cfRule>
  </conditionalFormatting>
  <conditionalFormatting sqref="E70">
    <cfRule type="expression" dxfId="784" priority="1070" stopIfTrue="1">
      <formula>ISBLANK(C70)</formula>
    </cfRule>
  </conditionalFormatting>
  <conditionalFormatting sqref="E71">
    <cfRule type="expression" dxfId="783" priority="1069">
      <formula>COUNTIF(E$74:E$82,E71)=0</formula>
    </cfRule>
  </conditionalFormatting>
  <conditionalFormatting sqref="E71">
    <cfRule type="expression" dxfId="782" priority="1068" stopIfTrue="1">
      <formula>ISBLANK(C71)</formula>
    </cfRule>
  </conditionalFormatting>
  <conditionalFormatting sqref="E72">
    <cfRule type="expression" dxfId="781" priority="1067">
      <formula>COUNTIF(E$74:E$82,E72)=0</formula>
    </cfRule>
  </conditionalFormatting>
  <conditionalFormatting sqref="E72">
    <cfRule type="expression" dxfId="780" priority="1066" stopIfTrue="1">
      <formula>ISBLANK(C72)</formula>
    </cfRule>
  </conditionalFormatting>
  <conditionalFormatting sqref="E73">
    <cfRule type="expression" dxfId="779" priority="1065">
      <formula>COUNTIF(E$74:E$82,E73)=0</formula>
    </cfRule>
  </conditionalFormatting>
  <conditionalFormatting sqref="E73">
    <cfRule type="expression" dxfId="778" priority="1064" stopIfTrue="1">
      <formula>ISBLANK(C73)</formula>
    </cfRule>
  </conditionalFormatting>
  <conditionalFormatting sqref="F3">
    <cfRule type="expression" dxfId="777" priority="1005">
      <formula>COUNTIF(F$74:F$82,F3)=0</formula>
    </cfRule>
  </conditionalFormatting>
  <conditionalFormatting sqref="F3">
    <cfRule type="expression" dxfId="776" priority="1004" stopIfTrue="1">
      <formula>ISBLANK(C3)</formula>
    </cfRule>
  </conditionalFormatting>
  <conditionalFormatting sqref="F4">
    <cfRule type="expression" dxfId="775" priority="1003">
      <formula>COUNTIF(F$74:F$82,F4)=0</formula>
    </cfRule>
  </conditionalFormatting>
  <conditionalFormatting sqref="F4">
    <cfRule type="expression" dxfId="774" priority="1002" stopIfTrue="1">
      <formula>ISBLANK(C4)</formula>
    </cfRule>
  </conditionalFormatting>
  <conditionalFormatting sqref="F5">
    <cfRule type="expression" dxfId="773" priority="1001">
      <formula>COUNTIF(F$74:F$82,F5)=0</formula>
    </cfRule>
  </conditionalFormatting>
  <conditionalFormatting sqref="F5">
    <cfRule type="expression" dxfId="772" priority="1000" stopIfTrue="1">
      <formula>ISBLANK(C5)</formula>
    </cfRule>
  </conditionalFormatting>
  <conditionalFormatting sqref="F6">
    <cfRule type="expression" dxfId="771" priority="999">
      <formula>COUNTIF(F$74:F$82,F6)=0</formula>
    </cfRule>
  </conditionalFormatting>
  <conditionalFormatting sqref="F6">
    <cfRule type="expression" dxfId="770" priority="998" stopIfTrue="1">
      <formula>ISBLANK(C6)</formula>
    </cfRule>
  </conditionalFormatting>
  <conditionalFormatting sqref="F7">
    <cfRule type="expression" dxfId="769" priority="997">
      <formula>COUNTIF(F$74:F$82,F7)=0</formula>
    </cfRule>
  </conditionalFormatting>
  <conditionalFormatting sqref="F7">
    <cfRule type="expression" dxfId="768" priority="996" stopIfTrue="1">
      <formula>ISBLANK(C7)</formula>
    </cfRule>
  </conditionalFormatting>
  <conditionalFormatting sqref="F8">
    <cfRule type="expression" dxfId="767" priority="995">
      <formula>COUNTIF(F$74:F$82,F8)=0</formula>
    </cfRule>
  </conditionalFormatting>
  <conditionalFormatting sqref="F8">
    <cfRule type="expression" dxfId="766" priority="994" stopIfTrue="1">
      <formula>ISBLANK(C8)</formula>
    </cfRule>
  </conditionalFormatting>
  <conditionalFormatting sqref="F9">
    <cfRule type="expression" dxfId="765" priority="993">
      <formula>COUNTIF(F$74:F$82,F9)=0</formula>
    </cfRule>
  </conditionalFormatting>
  <conditionalFormatting sqref="F9">
    <cfRule type="expression" dxfId="764" priority="992" stopIfTrue="1">
      <formula>ISBLANK(C9)</formula>
    </cfRule>
  </conditionalFormatting>
  <conditionalFormatting sqref="F10">
    <cfRule type="expression" dxfId="763" priority="991">
      <formula>COUNTIF(F$74:F$82,F10)=0</formula>
    </cfRule>
  </conditionalFormatting>
  <conditionalFormatting sqref="F10">
    <cfRule type="expression" dxfId="762" priority="990" stopIfTrue="1">
      <formula>ISBLANK(C10)</formula>
    </cfRule>
  </conditionalFormatting>
  <conditionalFormatting sqref="F11">
    <cfRule type="expression" dxfId="761" priority="989">
      <formula>COUNTIF(F$74:F$82,F11)=0</formula>
    </cfRule>
  </conditionalFormatting>
  <conditionalFormatting sqref="F11">
    <cfRule type="expression" dxfId="760" priority="988" stopIfTrue="1">
      <formula>ISBLANK(C11)</formula>
    </cfRule>
  </conditionalFormatting>
  <conditionalFormatting sqref="F12">
    <cfRule type="expression" dxfId="759" priority="987">
      <formula>COUNTIF(F$74:F$82,F12)=0</formula>
    </cfRule>
  </conditionalFormatting>
  <conditionalFormatting sqref="F12">
    <cfRule type="expression" dxfId="758" priority="986" stopIfTrue="1">
      <formula>ISBLANK(C12)</formula>
    </cfRule>
  </conditionalFormatting>
  <conditionalFormatting sqref="F13">
    <cfRule type="expression" dxfId="757" priority="985">
      <formula>COUNTIF(F$74:F$82,F13)=0</formula>
    </cfRule>
  </conditionalFormatting>
  <conditionalFormatting sqref="F13">
    <cfRule type="expression" dxfId="756" priority="984" stopIfTrue="1">
      <formula>ISBLANK(C13)</formula>
    </cfRule>
  </conditionalFormatting>
  <conditionalFormatting sqref="F14">
    <cfRule type="expression" dxfId="755" priority="983">
      <formula>COUNTIF(F$74:F$82,F14)=0</formula>
    </cfRule>
  </conditionalFormatting>
  <conditionalFormatting sqref="F14">
    <cfRule type="expression" dxfId="754" priority="982" stopIfTrue="1">
      <formula>ISBLANK(C14)</formula>
    </cfRule>
  </conditionalFormatting>
  <conditionalFormatting sqref="F15">
    <cfRule type="expression" dxfId="753" priority="981">
      <formula>COUNTIF(F$74:F$82,F15)=0</formula>
    </cfRule>
  </conditionalFormatting>
  <conditionalFormatting sqref="F15">
    <cfRule type="expression" dxfId="752" priority="980" stopIfTrue="1">
      <formula>ISBLANK(C15)</formula>
    </cfRule>
  </conditionalFormatting>
  <conditionalFormatting sqref="F16">
    <cfRule type="expression" dxfId="751" priority="979">
      <formula>COUNTIF(F$74:F$82,F16)=0</formula>
    </cfRule>
  </conditionalFormatting>
  <conditionalFormatting sqref="F16">
    <cfRule type="expression" dxfId="750" priority="978" stopIfTrue="1">
      <formula>ISBLANK(C16)</formula>
    </cfRule>
  </conditionalFormatting>
  <conditionalFormatting sqref="F17">
    <cfRule type="expression" dxfId="749" priority="977">
      <formula>COUNTIF(F$74:F$82,F17)=0</formula>
    </cfRule>
  </conditionalFormatting>
  <conditionalFormatting sqref="F17">
    <cfRule type="expression" dxfId="748" priority="976" stopIfTrue="1">
      <formula>ISBLANK(C17)</formula>
    </cfRule>
  </conditionalFormatting>
  <conditionalFormatting sqref="F18">
    <cfRule type="expression" dxfId="747" priority="975">
      <formula>COUNTIF(F$74:F$82,F18)=0</formula>
    </cfRule>
  </conditionalFormatting>
  <conditionalFormatting sqref="F18">
    <cfRule type="expression" dxfId="746" priority="974" stopIfTrue="1">
      <formula>ISBLANK(C18)</formula>
    </cfRule>
  </conditionalFormatting>
  <conditionalFormatting sqref="F19">
    <cfRule type="expression" dxfId="745" priority="973">
      <formula>COUNTIF(F$74:F$82,F19)=0</formula>
    </cfRule>
  </conditionalFormatting>
  <conditionalFormatting sqref="F19">
    <cfRule type="expression" dxfId="744" priority="972" stopIfTrue="1">
      <formula>ISBLANK(C19)</formula>
    </cfRule>
  </conditionalFormatting>
  <conditionalFormatting sqref="F20">
    <cfRule type="expression" dxfId="743" priority="971">
      <formula>COUNTIF(F$74:F$82,F20)=0</formula>
    </cfRule>
  </conditionalFormatting>
  <conditionalFormatting sqref="F20">
    <cfRule type="expression" dxfId="742" priority="970" stopIfTrue="1">
      <formula>ISBLANK(C20)</formula>
    </cfRule>
  </conditionalFormatting>
  <conditionalFormatting sqref="F21">
    <cfRule type="expression" dxfId="741" priority="969">
      <formula>COUNTIF(F$74:F$82,F21)=0</formula>
    </cfRule>
  </conditionalFormatting>
  <conditionalFormatting sqref="F21">
    <cfRule type="expression" dxfId="740" priority="968" stopIfTrue="1">
      <formula>ISBLANK(C21)</formula>
    </cfRule>
  </conditionalFormatting>
  <conditionalFormatting sqref="F22">
    <cfRule type="expression" dxfId="739" priority="967">
      <formula>COUNTIF(F$74:F$82,F22)=0</formula>
    </cfRule>
  </conditionalFormatting>
  <conditionalFormatting sqref="F22">
    <cfRule type="expression" dxfId="738" priority="966" stopIfTrue="1">
      <formula>ISBLANK(C22)</formula>
    </cfRule>
  </conditionalFormatting>
  <conditionalFormatting sqref="F23">
    <cfRule type="expression" dxfId="737" priority="965">
      <formula>COUNTIF(F$74:F$82,F23)=0</formula>
    </cfRule>
  </conditionalFormatting>
  <conditionalFormatting sqref="F23">
    <cfRule type="expression" dxfId="736" priority="964" stopIfTrue="1">
      <formula>ISBLANK(C23)</formula>
    </cfRule>
  </conditionalFormatting>
  <conditionalFormatting sqref="F24">
    <cfRule type="expression" dxfId="735" priority="963">
      <formula>COUNTIF(F$74:F$82,F24)=0</formula>
    </cfRule>
  </conditionalFormatting>
  <conditionalFormatting sqref="F24">
    <cfRule type="expression" dxfId="734" priority="962" stopIfTrue="1">
      <formula>ISBLANK(C24)</formula>
    </cfRule>
  </conditionalFormatting>
  <conditionalFormatting sqref="F25">
    <cfRule type="expression" dxfId="733" priority="961">
      <formula>COUNTIF(F$74:F$82,F25)=0</formula>
    </cfRule>
  </conditionalFormatting>
  <conditionalFormatting sqref="F25">
    <cfRule type="expression" dxfId="732" priority="960" stopIfTrue="1">
      <formula>ISBLANK(C25)</formula>
    </cfRule>
  </conditionalFormatting>
  <conditionalFormatting sqref="F26">
    <cfRule type="expression" dxfId="731" priority="959">
      <formula>COUNTIF(F$74:F$82,F26)=0</formula>
    </cfRule>
  </conditionalFormatting>
  <conditionalFormatting sqref="F26">
    <cfRule type="expression" dxfId="730" priority="958" stopIfTrue="1">
      <formula>ISBLANK(C26)</formula>
    </cfRule>
  </conditionalFormatting>
  <conditionalFormatting sqref="F27">
    <cfRule type="expression" dxfId="729" priority="957">
      <formula>COUNTIF(F$74:F$82,F27)=0</formula>
    </cfRule>
  </conditionalFormatting>
  <conditionalFormatting sqref="F27">
    <cfRule type="expression" dxfId="728" priority="956" stopIfTrue="1">
      <formula>ISBLANK(C27)</formula>
    </cfRule>
  </conditionalFormatting>
  <conditionalFormatting sqref="F28">
    <cfRule type="expression" dxfId="727" priority="955">
      <formula>COUNTIF(F$74:F$82,F28)=0</formula>
    </cfRule>
  </conditionalFormatting>
  <conditionalFormatting sqref="F28">
    <cfRule type="expression" dxfId="726" priority="954" stopIfTrue="1">
      <formula>ISBLANK(C28)</formula>
    </cfRule>
  </conditionalFormatting>
  <conditionalFormatting sqref="F29">
    <cfRule type="expression" dxfId="725" priority="953">
      <formula>COUNTIF(F$74:F$82,F29)=0</formula>
    </cfRule>
  </conditionalFormatting>
  <conditionalFormatting sqref="F29">
    <cfRule type="expression" dxfId="724" priority="952" stopIfTrue="1">
      <formula>ISBLANK(C29)</formula>
    </cfRule>
  </conditionalFormatting>
  <conditionalFormatting sqref="F30">
    <cfRule type="expression" dxfId="723" priority="951">
      <formula>COUNTIF(F$74:F$82,F30)=0</formula>
    </cfRule>
  </conditionalFormatting>
  <conditionalFormatting sqref="F30">
    <cfRule type="expression" dxfId="722" priority="950" stopIfTrue="1">
      <formula>ISBLANK(C30)</formula>
    </cfRule>
  </conditionalFormatting>
  <conditionalFormatting sqref="F31">
    <cfRule type="expression" dxfId="721" priority="949">
      <formula>COUNTIF(F$74:F$82,F31)=0</formula>
    </cfRule>
  </conditionalFormatting>
  <conditionalFormatting sqref="F31">
    <cfRule type="expression" dxfId="720" priority="948" stopIfTrue="1">
      <formula>ISBLANK(C31)</formula>
    </cfRule>
  </conditionalFormatting>
  <conditionalFormatting sqref="F32">
    <cfRule type="expression" dxfId="719" priority="947">
      <formula>COUNTIF(F$74:F$82,F32)=0</formula>
    </cfRule>
  </conditionalFormatting>
  <conditionalFormatting sqref="F32">
    <cfRule type="expression" dxfId="718" priority="946" stopIfTrue="1">
      <formula>ISBLANK(C32)</formula>
    </cfRule>
  </conditionalFormatting>
  <conditionalFormatting sqref="F33">
    <cfRule type="expression" dxfId="717" priority="945">
      <formula>COUNTIF(F$74:F$82,F33)=0</formula>
    </cfRule>
  </conditionalFormatting>
  <conditionalFormatting sqref="F33">
    <cfRule type="expression" dxfId="716" priority="944" stopIfTrue="1">
      <formula>ISBLANK(C33)</formula>
    </cfRule>
  </conditionalFormatting>
  <conditionalFormatting sqref="F34">
    <cfRule type="expression" dxfId="715" priority="943">
      <formula>COUNTIF(F$74:F$82,F34)=0</formula>
    </cfRule>
  </conditionalFormatting>
  <conditionalFormatting sqref="F34">
    <cfRule type="expression" dxfId="714" priority="942" stopIfTrue="1">
      <formula>ISBLANK(C34)</formula>
    </cfRule>
  </conditionalFormatting>
  <conditionalFormatting sqref="F35">
    <cfRule type="expression" dxfId="713" priority="941">
      <formula>COUNTIF(F$74:F$82,F35)=0</formula>
    </cfRule>
  </conditionalFormatting>
  <conditionalFormatting sqref="F35">
    <cfRule type="expression" dxfId="712" priority="940" stopIfTrue="1">
      <formula>ISBLANK(C35)</formula>
    </cfRule>
  </conditionalFormatting>
  <conditionalFormatting sqref="F36">
    <cfRule type="expression" dxfId="711" priority="939">
      <formula>COUNTIF(F$74:F$82,F36)=0</formula>
    </cfRule>
  </conditionalFormatting>
  <conditionalFormatting sqref="F36">
    <cfRule type="expression" dxfId="710" priority="938" stopIfTrue="1">
      <formula>ISBLANK(C36)</formula>
    </cfRule>
  </conditionalFormatting>
  <conditionalFormatting sqref="F37">
    <cfRule type="expression" dxfId="709" priority="937">
      <formula>COUNTIF(F$74:F$82,F37)=0</formula>
    </cfRule>
  </conditionalFormatting>
  <conditionalFormatting sqref="F37">
    <cfRule type="expression" dxfId="708" priority="936" stopIfTrue="1">
      <formula>ISBLANK(C37)</formula>
    </cfRule>
  </conditionalFormatting>
  <conditionalFormatting sqref="F38">
    <cfRule type="expression" dxfId="707" priority="935">
      <formula>COUNTIF(F$74:F$82,F38)=0</formula>
    </cfRule>
  </conditionalFormatting>
  <conditionalFormatting sqref="F38">
    <cfRule type="expression" dxfId="706" priority="934" stopIfTrue="1">
      <formula>ISBLANK(C38)</formula>
    </cfRule>
  </conditionalFormatting>
  <conditionalFormatting sqref="F39">
    <cfRule type="expression" dxfId="705" priority="933">
      <formula>COUNTIF(F$74:F$82,F39)=0</formula>
    </cfRule>
  </conditionalFormatting>
  <conditionalFormatting sqref="F39">
    <cfRule type="expression" dxfId="704" priority="932" stopIfTrue="1">
      <formula>ISBLANK(C39)</formula>
    </cfRule>
  </conditionalFormatting>
  <conditionalFormatting sqref="F40">
    <cfRule type="expression" dxfId="703" priority="931">
      <formula>COUNTIF(F$74:F$82,F40)=0</formula>
    </cfRule>
  </conditionalFormatting>
  <conditionalFormatting sqref="F40">
    <cfRule type="expression" dxfId="702" priority="930" stopIfTrue="1">
      <formula>ISBLANK(C40)</formula>
    </cfRule>
  </conditionalFormatting>
  <conditionalFormatting sqref="F41">
    <cfRule type="expression" dxfId="701" priority="929">
      <formula>COUNTIF(F$74:F$82,F41)=0</formula>
    </cfRule>
  </conditionalFormatting>
  <conditionalFormatting sqref="F41">
    <cfRule type="expression" dxfId="700" priority="928" stopIfTrue="1">
      <formula>ISBLANK(C41)</formula>
    </cfRule>
  </conditionalFormatting>
  <conditionalFormatting sqref="F42">
    <cfRule type="expression" dxfId="699" priority="927">
      <formula>COUNTIF(F$74:F$82,F42)=0</formula>
    </cfRule>
  </conditionalFormatting>
  <conditionalFormatting sqref="F42">
    <cfRule type="expression" dxfId="698" priority="926" stopIfTrue="1">
      <formula>ISBLANK(C42)</formula>
    </cfRule>
  </conditionalFormatting>
  <conditionalFormatting sqref="F43">
    <cfRule type="expression" dxfId="697" priority="925">
      <formula>COUNTIF(F$74:F$82,F43)=0</formula>
    </cfRule>
  </conditionalFormatting>
  <conditionalFormatting sqref="F43">
    <cfRule type="expression" dxfId="696" priority="924" stopIfTrue="1">
      <formula>ISBLANK(C43)</formula>
    </cfRule>
  </conditionalFormatting>
  <conditionalFormatting sqref="F44">
    <cfRule type="expression" dxfId="695" priority="923">
      <formula>COUNTIF(F$74:F$82,F44)=0</formula>
    </cfRule>
  </conditionalFormatting>
  <conditionalFormatting sqref="F44">
    <cfRule type="expression" dxfId="694" priority="922" stopIfTrue="1">
      <formula>ISBLANK(C44)</formula>
    </cfRule>
  </conditionalFormatting>
  <conditionalFormatting sqref="F45">
    <cfRule type="expression" dxfId="693" priority="921">
      <formula>COUNTIF(F$74:F$82,F45)=0</formula>
    </cfRule>
  </conditionalFormatting>
  <conditionalFormatting sqref="F45">
    <cfRule type="expression" dxfId="692" priority="920" stopIfTrue="1">
      <formula>ISBLANK(C45)</formula>
    </cfRule>
  </conditionalFormatting>
  <conditionalFormatting sqref="F46">
    <cfRule type="expression" dxfId="691" priority="919">
      <formula>COUNTIF(F$74:F$82,F46)=0</formula>
    </cfRule>
  </conditionalFormatting>
  <conditionalFormatting sqref="F46">
    <cfRule type="expression" dxfId="690" priority="918" stopIfTrue="1">
      <formula>ISBLANK(C46)</formula>
    </cfRule>
  </conditionalFormatting>
  <conditionalFormatting sqref="F47">
    <cfRule type="expression" dxfId="689" priority="917">
      <formula>COUNTIF(F$74:F$82,F47)=0</formula>
    </cfRule>
  </conditionalFormatting>
  <conditionalFormatting sqref="F47">
    <cfRule type="expression" dxfId="688" priority="916" stopIfTrue="1">
      <formula>ISBLANK(C47)</formula>
    </cfRule>
  </conditionalFormatting>
  <conditionalFormatting sqref="F48">
    <cfRule type="expression" dxfId="687" priority="915">
      <formula>COUNTIF(F$74:F$82,F48)=0</formula>
    </cfRule>
  </conditionalFormatting>
  <conditionalFormatting sqref="F48">
    <cfRule type="expression" dxfId="686" priority="914" stopIfTrue="1">
      <formula>ISBLANK(C48)</formula>
    </cfRule>
  </conditionalFormatting>
  <conditionalFormatting sqref="F49">
    <cfRule type="expression" dxfId="685" priority="913">
      <formula>COUNTIF(F$74:F$82,F49)=0</formula>
    </cfRule>
  </conditionalFormatting>
  <conditionalFormatting sqref="F49">
    <cfRule type="expression" dxfId="684" priority="912" stopIfTrue="1">
      <formula>ISBLANK(C49)</formula>
    </cfRule>
  </conditionalFormatting>
  <conditionalFormatting sqref="F50">
    <cfRule type="expression" dxfId="683" priority="911">
      <formula>COUNTIF(F$74:F$82,F50)=0</formula>
    </cfRule>
  </conditionalFormatting>
  <conditionalFormatting sqref="F50">
    <cfRule type="expression" dxfId="682" priority="910" stopIfTrue="1">
      <formula>ISBLANK(C50)</formula>
    </cfRule>
  </conditionalFormatting>
  <conditionalFormatting sqref="F51">
    <cfRule type="expression" dxfId="681" priority="909">
      <formula>COUNTIF(F$74:F$82,F51)=0</formula>
    </cfRule>
  </conditionalFormatting>
  <conditionalFormatting sqref="F51">
    <cfRule type="expression" dxfId="680" priority="908" stopIfTrue="1">
      <formula>ISBLANK(C51)</formula>
    </cfRule>
  </conditionalFormatting>
  <conditionalFormatting sqref="F52">
    <cfRule type="expression" dxfId="679" priority="907">
      <formula>COUNTIF(F$74:F$82,F52)=0</formula>
    </cfRule>
  </conditionalFormatting>
  <conditionalFormatting sqref="F52">
    <cfRule type="expression" dxfId="678" priority="906" stopIfTrue="1">
      <formula>ISBLANK(C52)</formula>
    </cfRule>
  </conditionalFormatting>
  <conditionalFormatting sqref="F53">
    <cfRule type="expression" dxfId="677" priority="905">
      <formula>COUNTIF(F$74:F$82,F53)=0</formula>
    </cfRule>
  </conditionalFormatting>
  <conditionalFormatting sqref="F53">
    <cfRule type="expression" dxfId="676" priority="904" stopIfTrue="1">
      <formula>ISBLANK(C53)</formula>
    </cfRule>
  </conditionalFormatting>
  <conditionalFormatting sqref="F54">
    <cfRule type="expression" dxfId="675" priority="903">
      <formula>COUNTIF(F$74:F$82,F54)=0</formula>
    </cfRule>
  </conditionalFormatting>
  <conditionalFormatting sqref="F54">
    <cfRule type="expression" dxfId="674" priority="902" stopIfTrue="1">
      <formula>ISBLANK(C54)</formula>
    </cfRule>
  </conditionalFormatting>
  <conditionalFormatting sqref="F55">
    <cfRule type="expression" dxfId="673" priority="901">
      <formula>COUNTIF(F$74:F$82,F55)=0</formula>
    </cfRule>
  </conditionalFormatting>
  <conditionalFormatting sqref="F55">
    <cfRule type="expression" dxfId="672" priority="900" stopIfTrue="1">
      <formula>ISBLANK(C55)</formula>
    </cfRule>
  </conditionalFormatting>
  <conditionalFormatting sqref="F56">
    <cfRule type="expression" dxfId="671" priority="899">
      <formula>COUNTIF(F$74:F$82,F56)=0</formula>
    </cfRule>
  </conditionalFormatting>
  <conditionalFormatting sqref="F56">
    <cfRule type="expression" dxfId="670" priority="898" stopIfTrue="1">
      <formula>ISBLANK(C56)</formula>
    </cfRule>
  </conditionalFormatting>
  <conditionalFormatting sqref="F57">
    <cfRule type="expression" dxfId="669" priority="897">
      <formula>COUNTIF(F$74:F$82,F57)=0</formula>
    </cfRule>
  </conditionalFormatting>
  <conditionalFormatting sqref="F57">
    <cfRule type="expression" dxfId="668" priority="896" stopIfTrue="1">
      <formula>ISBLANK(C57)</formula>
    </cfRule>
  </conditionalFormatting>
  <conditionalFormatting sqref="F58">
    <cfRule type="expression" dxfId="667" priority="895">
      <formula>COUNTIF(F$74:F$82,F58)=0</formula>
    </cfRule>
  </conditionalFormatting>
  <conditionalFormatting sqref="F58">
    <cfRule type="expression" dxfId="666" priority="894" stopIfTrue="1">
      <formula>ISBLANK(C58)</formula>
    </cfRule>
  </conditionalFormatting>
  <conditionalFormatting sqref="F59">
    <cfRule type="expression" dxfId="665" priority="893">
      <formula>COUNTIF(F$74:F$82,F59)=0</formula>
    </cfRule>
  </conditionalFormatting>
  <conditionalFormatting sqref="F59">
    <cfRule type="expression" dxfId="664" priority="892" stopIfTrue="1">
      <formula>ISBLANK(C59)</formula>
    </cfRule>
  </conditionalFormatting>
  <conditionalFormatting sqref="F60">
    <cfRule type="expression" dxfId="663" priority="891">
      <formula>COUNTIF(F$74:F$82,F60)=0</formula>
    </cfRule>
  </conditionalFormatting>
  <conditionalFormatting sqref="F60">
    <cfRule type="expression" dxfId="662" priority="890" stopIfTrue="1">
      <formula>ISBLANK(C60)</formula>
    </cfRule>
  </conditionalFormatting>
  <conditionalFormatting sqref="F61">
    <cfRule type="expression" dxfId="661" priority="889">
      <formula>COUNTIF(F$74:F$82,F61)=0</formula>
    </cfRule>
  </conditionalFormatting>
  <conditionalFormatting sqref="F61">
    <cfRule type="expression" dxfId="660" priority="888" stopIfTrue="1">
      <formula>ISBLANK(C61)</formula>
    </cfRule>
  </conditionalFormatting>
  <conditionalFormatting sqref="F62">
    <cfRule type="expression" dxfId="659" priority="887">
      <formula>COUNTIF(F$74:F$82,F62)=0</formula>
    </cfRule>
  </conditionalFormatting>
  <conditionalFormatting sqref="F62">
    <cfRule type="expression" dxfId="658" priority="886" stopIfTrue="1">
      <formula>ISBLANK(C62)</formula>
    </cfRule>
  </conditionalFormatting>
  <conditionalFormatting sqref="F63">
    <cfRule type="expression" dxfId="657" priority="885">
      <formula>COUNTIF(F$74:F$82,F63)=0</formula>
    </cfRule>
  </conditionalFormatting>
  <conditionalFormatting sqref="F63">
    <cfRule type="expression" dxfId="656" priority="884" stopIfTrue="1">
      <formula>ISBLANK(C63)</formula>
    </cfRule>
  </conditionalFormatting>
  <conditionalFormatting sqref="F64">
    <cfRule type="expression" dxfId="655" priority="883">
      <formula>COUNTIF(F$74:F$82,F64)=0</formula>
    </cfRule>
  </conditionalFormatting>
  <conditionalFormatting sqref="F64">
    <cfRule type="expression" dxfId="654" priority="882" stopIfTrue="1">
      <formula>ISBLANK(C64)</formula>
    </cfRule>
  </conditionalFormatting>
  <conditionalFormatting sqref="F65">
    <cfRule type="expression" dxfId="653" priority="881">
      <formula>COUNTIF(F$74:F$82,F65)=0</formula>
    </cfRule>
  </conditionalFormatting>
  <conditionalFormatting sqref="F65">
    <cfRule type="expression" dxfId="652" priority="880" stopIfTrue="1">
      <formula>ISBLANK(C65)</formula>
    </cfRule>
  </conditionalFormatting>
  <conditionalFormatting sqref="F66">
    <cfRule type="expression" dxfId="651" priority="879">
      <formula>COUNTIF(F$74:F$82,F66)=0</formula>
    </cfRule>
  </conditionalFormatting>
  <conditionalFormatting sqref="F66">
    <cfRule type="expression" dxfId="650" priority="878" stopIfTrue="1">
      <formula>ISBLANK(C66)</formula>
    </cfRule>
  </conditionalFormatting>
  <conditionalFormatting sqref="F67">
    <cfRule type="expression" dxfId="649" priority="877">
      <formula>COUNTIF(F$74:F$82,F67)=0</formula>
    </cfRule>
  </conditionalFormatting>
  <conditionalFormatting sqref="F67">
    <cfRule type="expression" dxfId="648" priority="876" stopIfTrue="1">
      <formula>ISBLANK(C67)</formula>
    </cfRule>
  </conditionalFormatting>
  <conditionalFormatting sqref="F68">
    <cfRule type="expression" dxfId="647" priority="875">
      <formula>COUNTIF(F$74:F$82,F68)=0</formula>
    </cfRule>
  </conditionalFormatting>
  <conditionalFormatting sqref="F68">
    <cfRule type="expression" dxfId="646" priority="874" stopIfTrue="1">
      <formula>ISBLANK(C68)</formula>
    </cfRule>
  </conditionalFormatting>
  <conditionalFormatting sqref="F69">
    <cfRule type="expression" dxfId="645" priority="873">
      <formula>COUNTIF(F$74:F$82,F69)=0</formula>
    </cfRule>
  </conditionalFormatting>
  <conditionalFormatting sqref="F69">
    <cfRule type="expression" dxfId="644" priority="872" stopIfTrue="1">
      <formula>ISBLANK(C69)</formula>
    </cfRule>
  </conditionalFormatting>
  <conditionalFormatting sqref="F70">
    <cfRule type="expression" dxfId="643" priority="871">
      <formula>COUNTIF(F$74:F$82,F70)=0</formula>
    </cfRule>
  </conditionalFormatting>
  <conditionalFormatting sqref="F70">
    <cfRule type="expression" dxfId="642" priority="870" stopIfTrue="1">
      <formula>ISBLANK(C70)</formula>
    </cfRule>
  </conditionalFormatting>
  <conditionalFormatting sqref="F71">
    <cfRule type="expression" dxfId="641" priority="869">
      <formula>COUNTIF(F$74:F$82,F71)=0</formula>
    </cfRule>
  </conditionalFormatting>
  <conditionalFormatting sqref="F71">
    <cfRule type="expression" dxfId="640" priority="868" stopIfTrue="1">
      <formula>ISBLANK(C71)</formula>
    </cfRule>
  </conditionalFormatting>
  <conditionalFormatting sqref="F72">
    <cfRule type="expression" dxfId="639" priority="867">
      <formula>COUNTIF(F$74:F$82,F72)=0</formula>
    </cfRule>
  </conditionalFormatting>
  <conditionalFormatting sqref="F72">
    <cfRule type="expression" dxfId="638" priority="866" stopIfTrue="1">
      <formula>ISBLANK(C72)</formula>
    </cfRule>
  </conditionalFormatting>
  <conditionalFormatting sqref="F73">
    <cfRule type="expression" dxfId="637" priority="865">
      <formula>COUNTIF(F$74:F$82,F73)=0</formula>
    </cfRule>
  </conditionalFormatting>
  <conditionalFormatting sqref="F73">
    <cfRule type="expression" dxfId="636" priority="864" stopIfTrue="1">
      <formula>ISBLANK(C73)</formula>
    </cfRule>
  </conditionalFormatting>
  <conditionalFormatting sqref="G4">
    <cfRule type="expression" dxfId="635" priority="805">
      <formula>COUNTIF(G$74:G$82,G4)=0</formula>
    </cfRule>
  </conditionalFormatting>
  <conditionalFormatting sqref="G4">
    <cfRule type="expression" dxfId="634" priority="804" stopIfTrue="1">
      <formula>ISBLANK(C4)</formula>
    </cfRule>
  </conditionalFormatting>
  <conditionalFormatting sqref="G5">
    <cfRule type="expression" dxfId="633" priority="803">
      <formula>COUNTIF(G$74:G$82,G5)=0</formula>
    </cfRule>
  </conditionalFormatting>
  <conditionalFormatting sqref="G5">
    <cfRule type="expression" dxfId="632" priority="802" stopIfTrue="1">
      <formula>ISBLANK(C5)</formula>
    </cfRule>
  </conditionalFormatting>
  <conditionalFormatting sqref="G6">
    <cfRule type="expression" dxfId="631" priority="801">
      <formula>COUNTIF(G$74:G$82,G6)=0</formula>
    </cfRule>
  </conditionalFormatting>
  <conditionalFormatting sqref="G6">
    <cfRule type="expression" dxfId="630" priority="800" stopIfTrue="1">
      <formula>ISBLANK(C6)</formula>
    </cfRule>
  </conditionalFormatting>
  <conditionalFormatting sqref="G7">
    <cfRule type="expression" dxfId="629" priority="799">
      <formula>COUNTIF(G$74:G$82,G7)=0</formula>
    </cfRule>
  </conditionalFormatting>
  <conditionalFormatting sqref="G7">
    <cfRule type="expression" dxfId="628" priority="798" stopIfTrue="1">
      <formula>ISBLANK(C7)</formula>
    </cfRule>
  </conditionalFormatting>
  <conditionalFormatting sqref="G8">
    <cfRule type="expression" dxfId="627" priority="797">
      <formula>COUNTIF(G$74:G$82,G8)=0</formula>
    </cfRule>
  </conditionalFormatting>
  <conditionalFormatting sqref="G8">
    <cfRule type="expression" dxfId="626" priority="796" stopIfTrue="1">
      <formula>ISBLANK(C8)</formula>
    </cfRule>
  </conditionalFormatting>
  <conditionalFormatting sqref="G9">
    <cfRule type="expression" dxfId="625" priority="795">
      <formula>COUNTIF(G$74:G$82,G9)=0</formula>
    </cfRule>
  </conditionalFormatting>
  <conditionalFormatting sqref="G9">
    <cfRule type="expression" dxfId="624" priority="794" stopIfTrue="1">
      <formula>ISBLANK(C9)</formula>
    </cfRule>
  </conditionalFormatting>
  <conditionalFormatting sqref="G10">
    <cfRule type="expression" dxfId="623" priority="793">
      <formula>COUNTIF(G$74:G$82,G10)=0</formula>
    </cfRule>
  </conditionalFormatting>
  <conditionalFormatting sqref="G10">
    <cfRule type="expression" dxfId="622" priority="792" stopIfTrue="1">
      <formula>ISBLANK(C10)</formula>
    </cfRule>
  </conditionalFormatting>
  <conditionalFormatting sqref="G11">
    <cfRule type="expression" dxfId="621" priority="791">
      <formula>COUNTIF(G$74:G$82,G11)=0</formula>
    </cfRule>
  </conditionalFormatting>
  <conditionalFormatting sqref="G11">
    <cfRule type="expression" dxfId="620" priority="790" stopIfTrue="1">
      <formula>ISBLANK(C11)</formula>
    </cfRule>
  </conditionalFormatting>
  <conditionalFormatting sqref="G12">
    <cfRule type="expression" dxfId="619" priority="789">
      <formula>COUNTIF(G$74:G$82,G12)=0</formula>
    </cfRule>
  </conditionalFormatting>
  <conditionalFormatting sqref="G12">
    <cfRule type="expression" dxfId="618" priority="788" stopIfTrue="1">
      <formula>ISBLANK(C12)</formula>
    </cfRule>
  </conditionalFormatting>
  <conditionalFormatting sqref="G13">
    <cfRule type="expression" dxfId="617" priority="787">
      <formula>COUNTIF(G$74:G$82,G13)=0</formula>
    </cfRule>
  </conditionalFormatting>
  <conditionalFormatting sqref="G13">
    <cfRule type="expression" dxfId="616" priority="786" stopIfTrue="1">
      <formula>ISBLANK(C13)</formula>
    </cfRule>
  </conditionalFormatting>
  <conditionalFormatting sqref="G14">
    <cfRule type="expression" dxfId="615" priority="785">
      <formula>COUNTIF(G$74:G$82,G14)=0</formula>
    </cfRule>
  </conditionalFormatting>
  <conditionalFormatting sqref="G14">
    <cfRule type="expression" dxfId="614" priority="784" stopIfTrue="1">
      <formula>ISBLANK(C14)</formula>
    </cfRule>
  </conditionalFormatting>
  <conditionalFormatting sqref="G15">
    <cfRule type="expression" dxfId="613" priority="783">
      <formula>COUNTIF(G$74:G$82,G15)=0</formula>
    </cfRule>
  </conditionalFormatting>
  <conditionalFormatting sqref="G15">
    <cfRule type="expression" dxfId="612" priority="782" stopIfTrue="1">
      <formula>ISBLANK(C15)</formula>
    </cfRule>
  </conditionalFormatting>
  <conditionalFormatting sqref="G16">
    <cfRule type="expression" dxfId="611" priority="781">
      <formula>COUNTIF(G$74:G$82,G16)=0</formula>
    </cfRule>
  </conditionalFormatting>
  <conditionalFormatting sqref="G16">
    <cfRule type="expression" dxfId="610" priority="780" stopIfTrue="1">
      <formula>ISBLANK(C16)</formula>
    </cfRule>
  </conditionalFormatting>
  <conditionalFormatting sqref="G17">
    <cfRule type="expression" dxfId="609" priority="779">
      <formula>COUNTIF(G$74:G$82,G17)=0</formula>
    </cfRule>
  </conditionalFormatting>
  <conditionalFormatting sqref="G17">
    <cfRule type="expression" dxfId="608" priority="778" stopIfTrue="1">
      <formula>ISBLANK(C17)</formula>
    </cfRule>
  </conditionalFormatting>
  <conditionalFormatting sqref="G18">
    <cfRule type="expression" dxfId="607" priority="777">
      <formula>COUNTIF(G$74:G$82,G18)=0</formula>
    </cfRule>
  </conditionalFormatting>
  <conditionalFormatting sqref="G18">
    <cfRule type="expression" dxfId="606" priority="776" stopIfTrue="1">
      <formula>ISBLANK(C18)</formula>
    </cfRule>
  </conditionalFormatting>
  <conditionalFormatting sqref="G19">
    <cfRule type="expression" dxfId="605" priority="775">
      <formula>COUNTIF(G$74:G$82,G19)=0</formula>
    </cfRule>
  </conditionalFormatting>
  <conditionalFormatting sqref="G19">
    <cfRule type="expression" dxfId="604" priority="774" stopIfTrue="1">
      <formula>ISBLANK(C19)</formula>
    </cfRule>
  </conditionalFormatting>
  <conditionalFormatting sqref="G20">
    <cfRule type="expression" dxfId="603" priority="773">
      <formula>COUNTIF(G$74:G$82,G20)=0</formula>
    </cfRule>
  </conditionalFormatting>
  <conditionalFormatting sqref="G20">
    <cfRule type="expression" dxfId="602" priority="772" stopIfTrue="1">
      <formula>ISBLANK(C20)</formula>
    </cfRule>
  </conditionalFormatting>
  <conditionalFormatting sqref="G21">
    <cfRule type="expression" dxfId="601" priority="771">
      <formula>COUNTIF(G$74:G$82,G21)=0</formula>
    </cfRule>
  </conditionalFormatting>
  <conditionalFormatting sqref="G21">
    <cfRule type="expression" dxfId="600" priority="770" stopIfTrue="1">
      <formula>ISBLANK(C21)</formula>
    </cfRule>
  </conditionalFormatting>
  <conditionalFormatting sqref="G22">
    <cfRule type="expression" dxfId="599" priority="769">
      <formula>COUNTIF(G$74:G$82,G22)=0</formula>
    </cfRule>
  </conditionalFormatting>
  <conditionalFormatting sqref="G22">
    <cfRule type="expression" dxfId="598" priority="768" stopIfTrue="1">
      <formula>ISBLANK(C22)</formula>
    </cfRule>
  </conditionalFormatting>
  <conditionalFormatting sqref="G23">
    <cfRule type="expression" dxfId="597" priority="767">
      <formula>COUNTIF(G$74:G$82,G23)=0</formula>
    </cfRule>
  </conditionalFormatting>
  <conditionalFormatting sqref="G23">
    <cfRule type="expression" dxfId="596" priority="766" stopIfTrue="1">
      <formula>ISBLANK(C23)</formula>
    </cfRule>
  </conditionalFormatting>
  <conditionalFormatting sqref="G24">
    <cfRule type="expression" dxfId="595" priority="765">
      <formula>COUNTIF(G$74:G$82,G24)=0</formula>
    </cfRule>
  </conditionalFormatting>
  <conditionalFormatting sqref="G24">
    <cfRule type="expression" dxfId="594" priority="764" stopIfTrue="1">
      <formula>ISBLANK(C24)</formula>
    </cfRule>
  </conditionalFormatting>
  <conditionalFormatting sqref="G25">
    <cfRule type="expression" dxfId="593" priority="763">
      <formula>COUNTIF(G$74:G$82,G25)=0</formula>
    </cfRule>
  </conditionalFormatting>
  <conditionalFormatting sqref="G25">
    <cfRule type="expression" dxfId="592" priority="762" stopIfTrue="1">
      <formula>ISBLANK(C25)</formula>
    </cfRule>
  </conditionalFormatting>
  <conditionalFormatting sqref="G26">
    <cfRule type="expression" dxfId="591" priority="761">
      <formula>COUNTIF(G$74:G$82,G26)=0</formula>
    </cfRule>
  </conditionalFormatting>
  <conditionalFormatting sqref="G26">
    <cfRule type="expression" dxfId="590" priority="760" stopIfTrue="1">
      <formula>ISBLANK(C26)</formula>
    </cfRule>
  </conditionalFormatting>
  <conditionalFormatting sqref="G27">
    <cfRule type="expression" dxfId="589" priority="759">
      <formula>COUNTIF(G$74:G$82,G27)=0</formula>
    </cfRule>
  </conditionalFormatting>
  <conditionalFormatting sqref="G27">
    <cfRule type="expression" dxfId="588" priority="758" stopIfTrue="1">
      <formula>ISBLANK(C27)</formula>
    </cfRule>
  </conditionalFormatting>
  <conditionalFormatting sqref="G28">
    <cfRule type="expression" dxfId="587" priority="757">
      <formula>COUNTIF(G$74:G$82,G28)=0</formula>
    </cfRule>
  </conditionalFormatting>
  <conditionalFormatting sqref="G28">
    <cfRule type="expression" dxfId="586" priority="756" stopIfTrue="1">
      <formula>ISBLANK(C28)</formula>
    </cfRule>
  </conditionalFormatting>
  <conditionalFormatting sqref="G29">
    <cfRule type="expression" dxfId="585" priority="755">
      <formula>COUNTIF(G$74:G$82,G29)=0</formula>
    </cfRule>
  </conditionalFormatting>
  <conditionalFormatting sqref="G29">
    <cfRule type="expression" dxfId="584" priority="754" stopIfTrue="1">
      <formula>ISBLANK(C29)</formula>
    </cfRule>
  </conditionalFormatting>
  <conditionalFormatting sqref="G30">
    <cfRule type="expression" dxfId="583" priority="753">
      <formula>COUNTIF(G$74:G$82,G30)=0</formula>
    </cfRule>
  </conditionalFormatting>
  <conditionalFormatting sqref="G30">
    <cfRule type="expression" dxfId="582" priority="752" stopIfTrue="1">
      <formula>ISBLANK(C30)</formula>
    </cfRule>
  </conditionalFormatting>
  <conditionalFormatting sqref="G31">
    <cfRule type="expression" dxfId="581" priority="751">
      <formula>COUNTIF(G$74:G$82,G31)=0</formula>
    </cfRule>
  </conditionalFormatting>
  <conditionalFormatting sqref="G31">
    <cfRule type="expression" dxfId="580" priority="750" stopIfTrue="1">
      <formula>ISBLANK(C31)</formula>
    </cfRule>
  </conditionalFormatting>
  <conditionalFormatting sqref="G32">
    <cfRule type="expression" dxfId="579" priority="749">
      <formula>COUNTIF(G$74:G$82,G32)=0</formula>
    </cfRule>
  </conditionalFormatting>
  <conditionalFormatting sqref="G32">
    <cfRule type="expression" dxfId="578" priority="748" stopIfTrue="1">
      <formula>ISBLANK(C32)</formula>
    </cfRule>
  </conditionalFormatting>
  <conditionalFormatting sqref="G33">
    <cfRule type="expression" dxfId="577" priority="747">
      <formula>COUNTIF(G$74:G$82,G33)=0</formula>
    </cfRule>
  </conditionalFormatting>
  <conditionalFormatting sqref="G33">
    <cfRule type="expression" dxfId="576" priority="746" stopIfTrue="1">
      <formula>ISBLANK(C33)</formula>
    </cfRule>
  </conditionalFormatting>
  <conditionalFormatting sqref="G34">
    <cfRule type="expression" dxfId="575" priority="745">
      <formula>COUNTIF(G$74:G$82,G34)=0</formula>
    </cfRule>
  </conditionalFormatting>
  <conditionalFormatting sqref="G34">
    <cfRule type="expression" dxfId="574" priority="744" stopIfTrue="1">
      <formula>ISBLANK(C34)</formula>
    </cfRule>
  </conditionalFormatting>
  <conditionalFormatting sqref="G35">
    <cfRule type="expression" dxfId="573" priority="743">
      <formula>COUNTIF(G$74:G$82,G35)=0</formula>
    </cfRule>
  </conditionalFormatting>
  <conditionalFormatting sqref="G35">
    <cfRule type="expression" dxfId="572" priority="742" stopIfTrue="1">
      <formula>ISBLANK(C35)</formula>
    </cfRule>
  </conditionalFormatting>
  <conditionalFormatting sqref="G36">
    <cfRule type="expression" dxfId="571" priority="741">
      <formula>COUNTIF(G$74:G$82,G36)=0</formula>
    </cfRule>
  </conditionalFormatting>
  <conditionalFormatting sqref="G36">
    <cfRule type="expression" dxfId="570" priority="740" stopIfTrue="1">
      <formula>ISBLANK(C36)</formula>
    </cfRule>
  </conditionalFormatting>
  <conditionalFormatting sqref="G37">
    <cfRule type="expression" dxfId="569" priority="739">
      <formula>COUNTIF(G$74:G$82,G37)=0</formula>
    </cfRule>
  </conditionalFormatting>
  <conditionalFormatting sqref="G37">
    <cfRule type="expression" dxfId="568" priority="738" stopIfTrue="1">
      <formula>ISBLANK(C37)</formula>
    </cfRule>
  </conditionalFormatting>
  <conditionalFormatting sqref="G38">
    <cfRule type="expression" dxfId="567" priority="737">
      <formula>COUNTIF(G$74:G$82,G38)=0</formula>
    </cfRule>
  </conditionalFormatting>
  <conditionalFormatting sqref="G38">
    <cfRule type="expression" dxfId="566" priority="736" stopIfTrue="1">
      <formula>ISBLANK(C38)</formula>
    </cfRule>
  </conditionalFormatting>
  <conditionalFormatting sqref="G39">
    <cfRule type="expression" dxfId="565" priority="735">
      <formula>COUNTIF(G$74:G$82,G39)=0</formula>
    </cfRule>
  </conditionalFormatting>
  <conditionalFormatting sqref="G39">
    <cfRule type="expression" dxfId="564" priority="734" stopIfTrue="1">
      <formula>ISBLANK(C39)</formula>
    </cfRule>
  </conditionalFormatting>
  <conditionalFormatting sqref="G40">
    <cfRule type="expression" dxfId="563" priority="733">
      <formula>COUNTIF(G$74:G$82,G40)=0</formula>
    </cfRule>
  </conditionalFormatting>
  <conditionalFormatting sqref="G40">
    <cfRule type="expression" dxfId="562" priority="732" stopIfTrue="1">
      <formula>ISBLANK(C40)</formula>
    </cfRule>
  </conditionalFormatting>
  <conditionalFormatting sqref="G41">
    <cfRule type="expression" dxfId="561" priority="731">
      <formula>COUNTIF(G$74:G$82,G41)=0</formula>
    </cfRule>
  </conditionalFormatting>
  <conditionalFormatting sqref="G41">
    <cfRule type="expression" dxfId="560" priority="730" stopIfTrue="1">
      <formula>ISBLANK(C41)</formula>
    </cfRule>
  </conditionalFormatting>
  <conditionalFormatting sqref="G42">
    <cfRule type="expression" dxfId="559" priority="729">
      <formula>COUNTIF(G$74:G$82,G42)=0</formula>
    </cfRule>
  </conditionalFormatting>
  <conditionalFormatting sqref="G42">
    <cfRule type="expression" dxfId="558" priority="728" stopIfTrue="1">
      <formula>ISBLANK(C42)</formula>
    </cfRule>
  </conditionalFormatting>
  <conditionalFormatting sqref="G43">
    <cfRule type="expression" dxfId="557" priority="727">
      <formula>COUNTIF(G$74:G$82,G43)=0</formula>
    </cfRule>
  </conditionalFormatting>
  <conditionalFormatting sqref="G43">
    <cfRule type="expression" dxfId="556" priority="726" stopIfTrue="1">
      <formula>ISBLANK(C43)</formula>
    </cfRule>
  </conditionalFormatting>
  <conditionalFormatting sqref="G44">
    <cfRule type="expression" dxfId="555" priority="725">
      <formula>COUNTIF(G$74:G$82,G44)=0</formula>
    </cfRule>
  </conditionalFormatting>
  <conditionalFormatting sqref="G44">
    <cfRule type="expression" dxfId="554" priority="724" stopIfTrue="1">
      <formula>ISBLANK(C44)</formula>
    </cfRule>
  </conditionalFormatting>
  <conditionalFormatting sqref="G45">
    <cfRule type="expression" dxfId="553" priority="723">
      <formula>COUNTIF(G$74:G$82,G45)=0</formula>
    </cfRule>
  </conditionalFormatting>
  <conditionalFormatting sqref="G45">
    <cfRule type="expression" dxfId="552" priority="722" stopIfTrue="1">
      <formula>ISBLANK(C45)</formula>
    </cfRule>
  </conditionalFormatting>
  <conditionalFormatting sqref="G46">
    <cfRule type="expression" dxfId="551" priority="721">
      <formula>COUNTIF(G$74:G$82,G46)=0</formula>
    </cfRule>
  </conditionalFormatting>
  <conditionalFormatting sqref="G46">
    <cfRule type="expression" dxfId="550" priority="720" stopIfTrue="1">
      <formula>ISBLANK(C46)</formula>
    </cfRule>
  </conditionalFormatting>
  <conditionalFormatting sqref="G47">
    <cfRule type="expression" dxfId="549" priority="719">
      <formula>COUNTIF(G$74:G$82,G47)=0</formula>
    </cfRule>
  </conditionalFormatting>
  <conditionalFormatting sqref="G47">
    <cfRule type="expression" dxfId="548" priority="718" stopIfTrue="1">
      <formula>ISBLANK(C47)</formula>
    </cfRule>
  </conditionalFormatting>
  <conditionalFormatting sqref="G48">
    <cfRule type="expression" dxfId="547" priority="717">
      <formula>COUNTIF(G$74:G$82,G48)=0</formula>
    </cfRule>
  </conditionalFormatting>
  <conditionalFormatting sqref="G48">
    <cfRule type="expression" dxfId="546" priority="716" stopIfTrue="1">
      <formula>ISBLANK(C48)</formula>
    </cfRule>
  </conditionalFormatting>
  <conditionalFormatting sqref="G49">
    <cfRule type="expression" dxfId="545" priority="715">
      <formula>COUNTIF(G$74:G$82,G49)=0</formula>
    </cfRule>
  </conditionalFormatting>
  <conditionalFormatting sqref="G49">
    <cfRule type="expression" dxfId="544" priority="714" stopIfTrue="1">
      <formula>ISBLANK(C49)</formula>
    </cfRule>
  </conditionalFormatting>
  <conditionalFormatting sqref="G50">
    <cfRule type="expression" dxfId="543" priority="713">
      <formula>COUNTIF(G$74:G$82,G50)=0</formula>
    </cfRule>
  </conditionalFormatting>
  <conditionalFormatting sqref="G50">
    <cfRule type="expression" dxfId="542" priority="712" stopIfTrue="1">
      <formula>ISBLANK(C50)</formula>
    </cfRule>
  </conditionalFormatting>
  <conditionalFormatting sqref="G51">
    <cfRule type="expression" dxfId="541" priority="711">
      <formula>COUNTIF(G$74:G$82,G51)=0</formula>
    </cfRule>
  </conditionalFormatting>
  <conditionalFormatting sqref="G51">
    <cfRule type="expression" dxfId="540" priority="710" stopIfTrue="1">
      <formula>ISBLANK(C51)</formula>
    </cfRule>
  </conditionalFormatting>
  <conditionalFormatting sqref="G52">
    <cfRule type="expression" dxfId="539" priority="709">
      <formula>COUNTIF(G$74:G$82,G52)=0</formula>
    </cfRule>
  </conditionalFormatting>
  <conditionalFormatting sqref="G52">
    <cfRule type="expression" dxfId="538" priority="708" stopIfTrue="1">
      <formula>ISBLANK(C52)</formula>
    </cfRule>
  </conditionalFormatting>
  <conditionalFormatting sqref="G53">
    <cfRule type="expression" dxfId="537" priority="707">
      <formula>COUNTIF(G$74:G$82,G53)=0</formula>
    </cfRule>
  </conditionalFormatting>
  <conditionalFormatting sqref="G53">
    <cfRule type="expression" dxfId="536" priority="706" stopIfTrue="1">
      <formula>ISBLANK(C53)</formula>
    </cfRule>
  </conditionalFormatting>
  <conditionalFormatting sqref="G54">
    <cfRule type="expression" dxfId="535" priority="705">
      <formula>COUNTIF(G$74:G$82,G54)=0</formula>
    </cfRule>
  </conditionalFormatting>
  <conditionalFormatting sqref="G54">
    <cfRule type="expression" dxfId="534" priority="704" stopIfTrue="1">
      <formula>ISBLANK(C54)</formula>
    </cfRule>
  </conditionalFormatting>
  <conditionalFormatting sqref="G55">
    <cfRule type="expression" dxfId="533" priority="703">
      <formula>COUNTIF(G$74:G$82,G55)=0</formula>
    </cfRule>
  </conditionalFormatting>
  <conditionalFormatting sqref="G55">
    <cfRule type="expression" dxfId="532" priority="702" stopIfTrue="1">
      <formula>ISBLANK(C55)</formula>
    </cfRule>
  </conditionalFormatting>
  <conditionalFormatting sqref="G56">
    <cfRule type="expression" dxfId="531" priority="701">
      <formula>COUNTIF(G$74:G$82,G56)=0</formula>
    </cfRule>
  </conditionalFormatting>
  <conditionalFormatting sqref="G56">
    <cfRule type="expression" dxfId="530" priority="700" stopIfTrue="1">
      <formula>ISBLANK(C56)</formula>
    </cfRule>
  </conditionalFormatting>
  <conditionalFormatting sqref="G57">
    <cfRule type="expression" dxfId="529" priority="699">
      <formula>COUNTIF(G$74:G$82,G57)=0</formula>
    </cfRule>
  </conditionalFormatting>
  <conditionalFormatting sqref="G57">
    <cfRule type="expression" dxfId="528" priority="698" stopIfTrue="1">
      <formula>ISBLANK(C57)</formula>
    </cfRule>
  </conditionalFormatting>
  <conditionalFormatting sqref="G58">
    <cfRule type="expression" dxfId="527" priority="697">
      <formula>COUNTIF(G$74:G$82,G58)=0</formula>
    </cfRule>
  </conditionalFormatting>
  <conditionalFormatting sqref="G58">
    <cfRule type="expression" dxfId="526" priority="696" stopIfTrue="1">
      <formula>ISBLANK(C58)</formula>
    </cfRule>
  </conditionalFormatting>
  <conditionalFormatting sqref="G59">
    <cfRule type="expression" dxfId="525" priority="695">
      <formula>COUNTIF(G$74:G$82,G59)=0</formula>
    </cfRule>
  </conditionalFormatting>
  <conditionalFormatting sqref="G59">
    <cfRule type="expression" dxfId="524" priority="694" stopIfTrue="1">
      <formula>ISBLANK(C59)</formula>
    </cfRule>
  </conditionalFormatting>
  <conditionalFormatting sqref="G60">
    <cfRule type="expression" dxfId="523" priority="693">
      <formula>COUNTIF(G$74:G$82,G60)=0</formula>
    </cfRule>
  </conditionalFormatting>
  <conditionalFormatting sqref="G60">
    <cfRule type="expression" dxfId="522" priority="692" stopIfTrue="1">
      <formula>ISBLANK(C60)</formula>
    </cfRule>
  </conditionalFormatting>
  <conditionalFormatting sqref="G61">
    <cfRule type="expression" dxfId="521" priority="691">
      <formula>COUNTIF(G$74:G$82,G61)=0</formula>
    </cfRule>
  </conditionalFormatting>
  <conditionalFormatting sqref="G61">
    <cfRule type="expression" dxfId="520" priority="690" stopIfTrue="1">
      <formula>ISBLANK(C61)</formula>
    </cfRule>
  </conditionalFormatting>
  <conditionalFormatting sqref="G62">
    <cfRule type="expression" dxfId="519" priority="689">
      <formula>COUNTIF(G$74:G$82,G62)=0</formula>
    </cfRule>
  </conditionalFormatting>
  <conditionalFormatting sqref="G62">
    <cfRule type="expression" dxfId="518" priority="688" stopIfTrue="1">
      <formula>ISBLANK(C62)</formula>
    </cfRule>
  </conditionalFormatting>
  <conditionalFormatting sqref="G63">
    <cfRule type="expression" dxfId="517" priority="687">
      <formula>COUNTIF(G$74:G$82,G63)=0</formula>
    </cfRule>
  </conditionalFormatting>
  <conditionalFormatting sqref="G63">
    <cfRule type="expression" dxfId="516" priority="686" stopIfTrue="1">
      <formula>ISBLANK(C63)</formula>
    </cfRule>
  </conditionalFormatting>
  <conditionalFormatting sqref="G64">
    <cfRule type="expression" dxfId="515" priority="685">
      <formula>COUNTIF(G$74:G$82,G64)=0</formula>
    </cfRule>
  </conditionalFormatting>
  <conditionalFormatting sqref="G64">
    <cfRule type="expression" dxfId="514" priority="684" stopIfTrue="1">
      <formula>ISBLANK(C64)</formula>
    </cfRule>
  </conditionalFormatting>
  <conditionalFormatting sqref="G65">
    <cfRule type="expression" dxfId="513" priority="683">
      <formula>COUNTIF(G$74:G$82,G65)=0</formula>
    </cfRule>
  </conditionalFormatting>
  <conditionalFormatting sqref="G65">
    <cfRule type="expression" dxfId="512" priority="682" stopIfTrue="1">
      <formula>ISBLANK(C65)</formula>
    </cfRule>
  </conditionalFormatting>
  <conditionalFormatting sqref="G66">
    <cfRule type="expression" dxfId="511" priority="681">
      <formula>COUNTIF(G$74:G$82,G66)=0</formula>
    </cfRule>
  </conditionalFormatting>
  <conditionalFormatting sqref="G66">
    <cfRule type="expression" dxfId="510" priority="680" stopIfTrue="1">
      <formula>ISBLANK(C66)</formula>
    </cfRule>
  </conditionalFormatting>
  <conditionalFormatting sqref="G67">
    <cfRule type="expression" dxfId="509" priority="679">
      <formula>COUNTIF(G$74:G$82,G67)=0</formula>
    </cfRule>
  </conditionalFormatting>
  <conditionalFormatting sqref="G67">
    <cfRule type="expression" dxfId="508" priority="678" stopIfTrue="1">
      <formula>ISBLANK(C67)</formula>
    </cfRule>
  </conditionalFormatting>
  <conditionalFormatting sqref="G68">
    <cfRule type="expression" dxfId="507" priority="677">
      <formula>COUNTIF(G$74:G$82,G68)=0</formula>
    </cfRule>
  </conditionalFormatting>
  <conditionalFormatting sqref="G68">
    <cfRule type="expression" dxfId="506" priority="676" stopIfTrue="1">
      <formula>ISBLANK(C68)</formula>
    </cfRule>
  </conditionalFormatting>
  <conditionalFormatting sqref="G69">
    <cfRule type="expression" dxfId="505" priority="675">
      <formula>COUNTIF(G$74:G$82,G69)=0</formula>
    </cfRule>
  </conditionalFormatting>
  <conditionalFormatting sqref="G69">
    <cfRule type="expression" dxfId="504" priority="674" stopIfTrue="1">
      <formula>ISBLANK(C69)</formula>
    </cfRule>
  </conditionalFormatting>
  <conditionalFormatting sqref="G70">
    <cfRule type="expression" dxfId="503" priority="673">
      <formula>COUNTIF(G$74:G$82,G70)=0</formula>
    </cfRule>
  </conditionalFormatting>
  <conditionalFormatting sqref="G70">
    <cfRule type="expression" dxfId="502" priority="672" stopIfTrue="1">
      <formula>ISBLANK(C70)</formula>
    </cfRule>
  </conditionalFormatting>
  <conditionalFormatting sqref="G71">
    <cfRule type="expression" dxfId="501" priority="671">
      <formula>COUNTIF(G$74:G$82,G71)=0</formula>
    </cfRule>
  </conditionalFormatting>
  <conditionalFormatting sqref="G71">
    <cfRule type="expression" dxfId="500" priority="670" stopIfTrue="1">
      <formula>ISBLANK(C71)</formula>
    </cfRule>
  </conditionalFormatting>
  <conditionalFormatting sqref="G72">
    <cfRule type="expression" dxfId="499" priority="669">
      <formula>COUNTIF(G$74:G$82,G72)=0</formula>
    </cfRule>
  </conditionalFormatting>
  <conditionalFormatting sqref="G72">
    <cfRule type="expression" dxfId="498" priority="668" stopIfTrue="1">
      <formula>ISBLANK(C72)</formula>
    </cfRule>
  </conditionalFormatting>
  <conditionalFormatting sqref="G73">
    <cfRule type="expression" dxfId="497" priority="667">
      <formula>COUNTIF(G$74:G$82,G73)=0</formula>
    </cfRule>
  </conditionalFormatting>
  <conditionalFormatting sqref="G73">
    <cfRule type="expression" dxfId="496" priority="666" stopIfTrue="1">
      <formula>ISBLANK(C73)</formula>
    </cfRule>
  </conditionalFormatting>
  <conditionalFormatting sqref="G74">
    <cfRule type="expression" dxfId="495" priority="607">
      <formula>COUNTIF(G$74:G$82,G74)=0</formula>
    </cfRule>
  </conditionalFormatting>
  <conditionalFormatting sqref="G74">
    <cfRule type="expression" dxfId="494" priority="606" stopIfTrue="1">
      <formula>ISBLANK(C74)</formula>
    </cfRule>
  </conditionalFormatting>
  <conditionalFormatting sqref="I3">
    <cfRule type="expression" dxfId="493" priority="605">
      <formula>COUNTIF(I$74:I$82,I3)=0</formula>
    </cfRule>
  </conditionalFormatting>
  <conditionalFormatting sqref="I3">
    <cfRule type="expression" dxfId="492" priority="604" stopIfTrue="1">
      <formula>ISBLANK(C3)</formula>
    </cfRule>
  </conditionalFormatting>
  <conditionalFormatting sqref="I4">
    <cfRule type="expression" dxfId="491" priority="603">
      <formula>COUNTIF(I$74:I$82,I4)=0</formula>
    </cfRule>
  </conditionalFormatting>
  <conditionalFormatting sqref="I4">
    <cfRule type="expression" dxfId="490" priority="602" stopIfTrue="1">
      <formula>ISBLANK(C4)</formula>
    </cfRule>
  </conditionalFormatting>
  <conditionalFormatting sqref="I5">
    <cfRule type="expression" dxfId="489" priority="601">
      <formula>COUNTIF(I$74:I$82,I5)=0</formula>
    </cfRule>
  </conditionalFormatting>
  <conditionalFormatting sqref="I5">
    <cfRule type="expression" dxfId="488" priority="600" stopIfTrue="1">
      <formula>ISBLANK(C5)</formula>
    </cfRule>
  </conditionalFormatting>
  <conditionalFormatting sqref="I6">
    <cfRule type="expression" dxfId="487" priority="599">
      <formula>COUNTIF(I$74:I$82,I6)=0</formula>
    </cfRule>
  </conditionalFormatting>
  <conditionalFormatting sqref="I6">
    <cfRule type="expression" dxfId="486" priority="598" stopIfTrue="1">
      <formula>ISBLANK(C6)</formula>
    </cfRule>
  </conditionalFormatting>
  <conditionalFormatting sqref="I7">
    <cfRule type="expression" dxfId="485" priority="597">
      <formula>COUNTIF(I$74:I$82,I7)=0</formula>
    </cfRule>
  </conditionalFormatting>
  <conditionalFormatting sqref="I7">
    <cfRule type="expression" dxfId="484" priority="596" stopIfTrue="1">
      <formula>ISBLANK(C7)</formula>
    </cfRule>
  </conditionalFormatting>
  <conditionalFormatting sqref="I8">
    <cfRule type="expression" dxfId="483" priority="595">
      <formula>COUNTIF(I$74:I$82,I8)=0</formula>
    </cfRule>
  </conditionalFormatting>
  <conditionalFormatting sqref="I8">
    <cfRule type="expression" dxfId="482" priority="594" stopIfTrue="1">
      <formula>ISBLANK(C8)</formula>
    </cfRule>
  </conditionalFormatting>
  <conditionalFormatting sqref="I9">
    <cfRule type="expression" dxfId="481" priority="593">
      <formula>COUNTIF(I$74:I$82,I9)=0</formula>
    </cfRule>
  </conditionalFormatting>
  <conditionalFormatting sqref="I9">
    <cfRule type="expression" dxfId="480" priority="592" stopIfTrue="1">
      <formula>ISBLANK(C9)</formula>
    </cfRule>
  </conditionalFormatting>
  <conditionalFormatting sqref="I10">
    <cfRule type="expression" dxfId="479" priority="591">
      <formula>COUNTIF(I$74:I$82,I10)=0</formula>
    </cfRule>
  </conditionalFormatting>
  <conditionalFormatting sqref="I10">
    <cfRule type="expression" dxfId="478" priority="590" stopIfTrue="1">
      <formula>ISBLANK(C10)</formula>
    </cfRule>
  </conditionalFormatting>
  <conditionalFormatting sqref="I11">
    <cfRule type="expression" dxfId="477" priority="589">
      <formula>COUNTIF(I$74:I$82,I11)=0</formula>
    </cfRule>
  </conditionalFormatting>
  <conditionalFormatting sqref="I11">
    <cfRule type="expression" dxfId="476" priority="588" stopIfTrue="1">
      <formula>ISBLANK(C11)</formula>
    </cfRule>
  </conditionalFormatting>
  <conditionalFormatting sqref="I12">
    <cfRule type="expression" dxfId="475" priority="587">
      <formula>COUNTIF(I$74:I$82,I12)=0</formula>
    </cfRule>
  </conditionalFormatting>
  <conditionalFormatting sqref="I12">
    <cfRule type="expression" dxfId="474" priority="586" stopIfTrue="1">
      <formula>ISBLANK(C12)</formula>
    </cfRule>
  </conditionalFormatting>
  <conditionalFormatting sqref="I13">
    <cfRule type="expression" dxfId="473" priority="585">
      <formula>COUNTIF(I$74:I$82,I13)=0</formula>
    </cfRule>
  </conditionalFormatting>
  <conditionalFormatting sqref="I13">
    <cfRule type="expression" dxfId="472" priority="584" stopIfTrue="1">
      <formula>ISBLANK(C13)</formula>
    </cfRule>
  </conditionalFormatting>
  <conditionalFormatting sqref="I14">
    <cfRule type="expression" dxfId="471" priority="583">
      <formula>COUNTIF(I$74:I$82,I14)=0</formula>
    </cfRule>
  </conditionalFormatting>
  <conditionalFormatting sqref="I14">
    <cfRule type="expression" dxfId="470" priority="582" stopIfTrue="1">
      <formula>ISBLANK(C14)</formula>
    </cfRule>
  </conditionalFormatting>
  <conditionalFormatting sqref="I15">
    <cfRule type="expression" dxfId="469" priority="581">
      <formula>COUNTIF(I$74:I$82,I15)=0</formula>
    </cfRule>
  </conditionalFormatting>
  <conditionalFormatting sqref="I15">
    <cfRule type="expression" dxfId="468" priority="580" stopIfTrue="1">
      <formula>ISBLANK(C15)</formula>
    </cfRule>
  </conditionalFormatting>
  <conditionalFormatting sqref="I16">
    <cfRule type="expression" dxfId="467" priority="579">
      <formula>COUNTIF(I$74:I$82,I16)=0</formula>
    </cfRule>
  </conditionalFormatting>
  <conditionalFormatting sqref="I16">
    <cfRule type="expression" dxfId="466" priority="578" stopIfTrue="1">
      <formula>ISBLANK(C16)</formula>
    </cfRule>
  </conditionalFormatting>
  <conditionalFormatting sqref="I17">
    <cfRule type="expression" dxfId="465" priority="577">
      <formula>COUNTIF(I$74:I$82,I17)=0</formula>
    </cfRule>
  </conditionalFormatting>
  <conditionalFormatting sqref="I17">
    <cfRule type="expression" dxfId="464" priority="576" stopIfTrue="1">
      <formula>ISBLANK(C17)</formula>
    </cfRule>
  </conditionalFormatting>
  <conditionalFormatting sqref="I18">
    <cfRule type="expression" dxfId="463" priority="575">
      <formula>COUNTIF(I$74:I$82,I18)=0</formula>
    </cfRule>
  </conditionalFormatting>
  <conditionalFormatting sqref="I18">
    <cfRule type="expression" dxfId="462" priority="574" stopIfTrue="1">
      <formula>ISBLANK(C18)</formula>
    </cfRule>
  </conditionalFormatting>
  <conditionalFormatting sqref="I19">
    <cfRule type="expression" dxfId="461" priority="573">
      <formula>COUNTIF(I$74:I$82,I19)=0</formula>
    </cfRule>
  </conditionalFormatting>
  <conditionalFormatting sqref="I19">
    <cfRule type="expression" dxfId="460" priority="572" stopIfTrue="1">
      <formula>ISBLANK(C19)</formula>
    </cfRule>
  </conditionalFormatting>
  <conditionalFormatting sqref="I20">
    <cfRule type="expression" dxfId="459" priority="571">
      <formula>COUNTIF(I$74:I$82,I20)=0</formula>
    </cfRule>
  </conditionalFormatting>
  <conditionalFormatting sqref="I20">
    <cfRule type="expression" dxfId="458" priority="570" stopIfTrue="1">
      <formula>ISBLANK(C20)</formula>
    </cfRule>
  </conditionalFormatting>
  <conditionalFormatting sqref="I21">
    <cfRule type="expression" dxfId="457" priority="569">
      <formula>COUNTIF(I$74:I$82,I21)=0</formula>
    </cfRule>
  </conditionalFormatting>
  <conditionalFormatting sqref="I21">
    <cfRule type="expression" dxfId="456" priority="568" stopIfTrue="1">
      <formula>ISBLANK(C21)</formula>
    </cfRule>
  </conditionalFormatting>
  <conditionalFormatting sqref="I22">
    <cfRule type="expression" dxfId="455" priority="567">
      <formula>COUNTIF(I$74:I$82,I22)=0</formula>
    </cfRule>
  </conditionalFormatting>
  <conditionalFormatting sqref="I22">
    <cfRule type="expression" dxfId="454" priority="566" stopIfTrue="1">
      <formula>ISBLANK(C22)</formula>
    </cfRule>
  </conditionalFormatting>
  <conditionalFormatting sqref="I23">
    <cfRule type="expression" dxfId="453" priority="565">
      <formula>COUNTIF(I$74:I$82,I23)=0</formula>
    </cfRule>
  </conditionalFormatting>
  <conditionalFormatting sqref="I23">
    <cfRule type="expression" dxfId="452" priority="564" stopIfTrue="1">
      <formula>ISBLANK(C23)</formula>
    </cfRule>
  </conditionalFormatting>
  <conditionalFormatting sqref="I24">
    <cfRule type="expression" dxfId="451" priority="563">
      <formula>COUNTIF(I$74:I$82,I24)=0</formula>
    </cfRule>
  </conditionalFormatting>
  <conditionalFormatting sqref="I24">
    <cfRule type="expression" dxfId="450" priority="562" stopIfTrue="1">
      <formula>ISBLANK(C24)</formula>
    </cfRule>
  </conditionalFormatting>
  <conditionalFormatting sqref="I25">
    <cfRule type="expression" dxfId="449" priority="561">
      <formula>COUNTIF(I$74:I$82,I25)=0</formula>
    </cfRule>
  </conditionalFormatting>
  <conditionalFormatting sqref="I25">
    <cfRule type="expression" dxfId="448" priority="560" stopIfTrue="1">
      <formula>ISBLANK(C25)</formula>
    </cfRule>
  </conditionalFormatting>
  <conditionalFormatting sqref="I26">
    <cfRule type="expression" dxfId="447" priority="559">
      <formula>COUNTIF(I$74:I$82,I26)=0</formula>
    </cfRule>
  </conditionalFormatting>
  <conditionalFormatting sqref="I26">
    <cfRule type="expression" dxfId="446" priority="558" stopIfTrue="1">
      <formula>ISBLANK(C26)</formula>
    </cfRule>
  </conditionalFormatting>
  <conditionalFormatting sqref="I27">
    <cfRule type="expression" dxfId="445" priority="557">
      <formula>COUNTIF(I$74:I$82,I27)=0</formula>
    </cfRule>
  </conditionalFormatting>
  <conditionalFormatting sqref="I27">
    <cfRule type="expression" dxfId="444" priority="556" stopIfTrue="1">
      <formula>ISBLANK(C27)</formula>
    </cfRule>
  </conditionalFormatting>
  <conditionalFormatting sqref="I28">
    <cfRule type="expression" dxfId="443" priority="555">
      <formula>COUNTIF(I$74:I$82,I28)=0</formula>
    </cfRule>
  </conditionalFormatting>
  <conditionalFormatting sqref="I28">
    <cfRule type="expression" dxfId="442" priority="554" stopIfTrue="1">
      <formula>ISBLANK(C28)</formula>
    </cfRule>
  </conditionalFormatting>
  <conditionalFormatting sqref="I29">
    <cfRule type="expression" dxfId="441" priority="553">
      <formula>COUNTIF(I$74:I$82,I29)=0</formula>
    </cfRule>
  </conditionalFormatting>
  <conditionalFormatting sqref="I29">
    <cfRule type="expression" dxfId="440" priority="552" stopIfTrue="1">
      <formula>ISBLANK(C29)</formula>
    </cfRule>
  </conditionalFormatting>
  <conditionalFormatting sqref="I30">
    <cfRule type="expression" dxfId="439" priority="551">
      <formula>COUNTIF(I$74:I$82,I30)=0</formula>
    </cfRule>
  </conditionalFormatting>
  <conditionalFormatting sqref="I30">
    <cfRule type="expression" dxfId="438" priority="550" stopIfTrue="1">
      <formula>ISBLANK(C30)</formula>
    </cfRule>
  </conditionalFormatting>
  <conditionalFormatting sqref="I31">
    <cfRule type="expression" dxfId="437" priority="549">
      <formula>COUNTIF(I$74:I$82,I31)=0</formula>
    </cfRule>
  </conditionalFormatting>
  <conditionalFormatting sqref="I31">
    <cfRule type="expression" dxfId="436" priority="548" stopIfTrue="1">
      <formula>ISBLANK(C31)</formula>
    </cfRule>
  </conditionalFormatting>
  <conditionalFormatting sqref="I32">
    <cfRule type="expression" dxfId="435" priority="547">
      <formula>COUNTIF(I$74:I$82,I32)=0</formula>
    </cfRule>
  </conditionalFormatting>
  <conditionalFormatting sqref="I32">
    <cfRule type="expression" dxfId="434" priority="546" stopIfTrue="1">
      <formula>ISBLANK(C32)</formula>
    </cfRule>
  </conditionalFormatting>
  <conditionalFormatting sqref="I33">
    <cfRule type="expression" dxfId="433" priority="545">
      <formula>COUNTIF(I$74:I$82,I33)=0</formula>
    </cfRule>
  </conditionalFormatting>
  <conditionalFormatting sqref="I33">
    <cfRule type="expression" dxfId="432" priority="544" stopIfTrue="1">
      <formula>ISBLANK(C33)</formula>
    </cfRule>
  </conditionalFormatting>
  <conditionalFormatting sqref="I34">
    <cfRule type="expression" dxfId="431" priority="543">
      <formula>COUNTIF(I$74:I$82,I34)=0</formula>
    </cfRule>
  </conditionalFormatting>
  <conditionalFormatting sqref="I34">
    <cfRule type="expression" dxfId="430" priority="542" stopIfTrue="1">
      <formula>ISBLANK(C34)</formula>
    </cfRule>
  </conditionalFormatting>
  <conditionalFormatting sqref="I35">
    <cfRule type="expression" dxfId="429" priority="541">
      <formula>COUNTIF(I$74:I$82,I35)=0</formula>
    </cfRule>
  </conditionalFormatting>
  <conditionalFormatting sqref="I35">
    <cfRule type="expression" dxfId="428" priority="540" stopIfTrue="1">
      <formula>ISBLANK(C35)</formula>
    </cfRule>
  </conditionalFormatting>
  <conditionalFormatting sqref="I36">
    <cfRule type="expression" dxfId="427" priority="539">
      <formula>COUNTIF(I$74:I$82,I36)=0</formula>
    </cfRule>
  </conditionalFormatting>
  <conditionalFormatting sqref="I36">
    <cfRule type="expression" dxfId="426" priority="538" stopIfTrue="1">
      <formula>ISBLANK(C36)</formula>
    </cfRule>
  </conditionalFormatting>
  <conditionalFormatting sqref="I37">
    <cfRule type="expression" dxfId="425" priority="537">
      <formula>COUNTIF(I$74:I$82,I37)=0</formula>
    </cfRule>
  </conditionalFormatting>
  <conditionalFormatting sqref="I37">
    <cfRule type="expression" dxfId="424" priority="536" stopIfTrue="1">
      <formula>ISBLANK(C37)</formula>
    </cfRule>
  </conditionalFormatting>
  <conditionalFormatting sqref="I38">
    <cfRule type="expression" dxfId="423" priority="535">
      <formula>COUNTIF(I$74:I$82,I38)=0</formula>
    </cfRule>
  </conditionalFormatting>
  <conditionalFormatting sqref="I38">
    <cfRule type="expression" dxfId="422" priority="534" stopIfTrue="1">
      <formula>ISBLANK(C38)</formula>
    </cfRule>
  </conditionalFormatting>
  <conditionalFormatting sqref="I39">
    <cfRule type="expression" dxfId="421" priority="533">
      <formula>COUNTIF(I$74:I$82,I39)=0</formula>
    </cfRule>
  </conditionalFormatting>
  <conditionalFormatting sqref="I39">
    <cfRule type="expression" dxfId="420" priority="532" stopIfTrue="1">
      <formula>ISBLANK(C39)</formula>
    </cfRule>
  </conditionalFormatting>
  <conditionalFormatting sqref="I40">
    <cfRule type="expression" dxfId="419" priority="531">
      <formula>COUNTIF(I$74:I$82,I40)=0</formula>
    </cfRule>
  </conditionalFormatting>
  <conditionalFormatting sqref="I40">
    <cfRule type="expression" dxfId="418" priority="530" stopIfTrue="1">
      <formula>ISBLANK(C40)</formula>
    </cfRule>
  </conditionalFormatting>
  <conditionalFormatting sqref="I41">
    <cfRule type="expression" dxfId="417" priority="529">
      <formula>COUNTIF(I$74:I$82,I41)=0</formula>
    </cfRule>
  </conditionalFormatting>
  <conditionalFormatting sqref="I41">
    <cfRule type="expression" dxfId="416" priority="528" stopIfTrue="1">
      <formula>ISBLANK(C41)</formula>
    </cfRule>
  </conditionalFormatting>
  <conditionalFormatting sqref="I42">
    <cfRule type="expression" dxfId="415" priority="527">
      <formula>COUNTIF(I$74:I$82,I42)=0</formula>
    </cfRule>
  </conditionalFormatting>
  <conditionalFormatting sqref="I42">
    <cfRule type="expression" dxfId="414" priority="526" stopIfTrue="1">
      <formula>ISBLANK(C42)</formula>
    </cfRule>
  </conditionalFormatting>
  <conditionalFormatting sqref="I43">
    <cfRule type="expression" dxfId="413" priority="525">
      <formula>COUNTIF(I$74:I$82,I43)=0</formula>
    </cfRule>
  </conditionalFormatting>
  <conditionalFormatting sqref="I43">
    <cfRule type="expression" dxfId="412" priority="524" stopIfTrue="1">
      <formula>ISBLANK(C43)</formula>
    </cfRule>
  </conditionalFormatting>
  <conditionalFormatting sqref="I44">
    <cfRule type="expression" dxfId="411" priority="523">
      <formula>COUNTIF(I$74:I$82,I44)=0</formula>
    </cfRule>
  </conditionalFormatting>
  <conditionalFormatting sqref="I44">
    <cfRule type="expression" dxfId="410" priority="522" stopIfTrue="1">
      <formula>ISBLANK(C44)</formula>
    </cfRule>
  </conditionalFormatting>
  <conditionalFormatting sqref="I45">
    <cfRule type="expression" dxfId="409" priority="521">
      <formula>COUNTIF(I$74:I$82,I45)=0</formula>
    </cfRule>
  </conditionalFormatting>
  <conditionalFormatting sqref="I45">
    <cfRule type="expression" dxfId="408" priority="520" stopIfTrue="1">
      <formula>ISBLANK(C45)</formula>
    </cfRule>
  </conditionalFormatting>
  <conditionalFormatting sqref="I46">
    <cfRule type="expression" dxfId="407" priority="519">
      <formula>COUNTIF(I$74:I$82,I46)=0</formula>
    </cfRule>
  </conditionalFormatting>
  <conditionalFormatting sqref="I46">
    <cfRule type="expression" dxfId="406" priority="518" stopIfTrue="1">
      <formula>ISBLANK(C46)</formula>
    </cfRule>
  </conditionalFormatting>
  <conditionalFormatting sqref="I47">
    <cfRule type="expression" dxfId="405" priority="517">
      <formula>COUNTIF(I$74:I$82,I47)=0</formula>
    </cfRule>
  </conditionalFormatting>
  <conditionalFormatting sqref="I47">
    <cfRule type="expression" dxfId="404" priority="516" stopIfTrue="1">
      <formula>ISBLANK(C47)</formula>
    </cfRule>
  </conditionalFormatting>
  <conditionalFormatting sqref="I48">
    <cfRule type="expression" dxfId="403" priority="515">
      <formula>COUNTIF(I$74:I$82,I48)=0</formula>
    </cfRule>
  </conditionalFormatting>
  <conditionalFormatting sqref="I48">
    <cfRule type="expression" dxfId="402" priority="514" stopIfTrue="1">
      <formula>ISBLANK(C48)</formula>
    </cfRule>
  </conditionalFormatting>
  <conditionalFormatting sqref="I49">
    <cfRule type="expression" dxfId="401" priority="513">
      <formula>COUNTIF(I$74:I$82,I49)=0</formula>
    </cfRule>
  </conditionalFormatting>
  <conditionalFormatting sqref="I49">
    <cfRule type="expression" dxfId="400" priority="512" stopIfTrue="1">
      <formula>ISBLANK(C49)</formula>
    </cfRule>
  </conditionalFormatting>
  <conditionalFormatting sqref="I50">
    <cfRule type="expression" dxfId="399" priority="511">
      <formula>COUNTIF(I$74:I$82,I50)=0</formula>
    </cfRule>
  </conditionalFormatting>
  <conditionalFormatting sqref="I50">
    <cfRule type="expression" dxfId="398" priority="510" stopIfTrue="1">
      <formula>ISBLANK(C50)</formula>
    </cfRule>
  </conditionalFormatting>
  <conditionalFormatting sqref="I51">
    <cfRule type="expression" dxfId="397" priority="509">
      <formula>COUNTIF(I$74:I$82,I51)=0</formula>
    </cfRule>
  </conditionalFormatting>
  <conditionalFormatting sqref="I51">
    <cfRule type="expression" dxfId="396" priority="508" stopIfTrue="1">
      <formula>ISBLANK(C51)</formula>
    </cfRule>
  </conditionalFormatting>
  <conditionalFormatting sqref="I52">
    <cfRule type="expression" dxfId="395" priority="507">
      <formula>COUNTIF(I$74:I$82,I52)=0</formula>
    </cfRule>
  </conditionalFormatting>
  <conditionalFormatting sqref="I52">
    <cfRule type="expression" dxfId="394" priority="506" stopIfTrue="1">
      <formula>ISBLANK(C52)</formula>
    </cfRule>
  </conditionalFormatting>
  <conditionalFormatting sqref="I53">
    <cfRule type="expression" dxfId="393" priority="505">
      <formula>COUNTIF(I$74:I$82,I53)=0</formula>
    </cfRule>
  </conditionalFormatting>
  <conditionalFormatting sqref="I53">
    <cfRule type="expression" dxfId="392" priority="504" stopIfTrue="1">
      <formula>ISBLANK(C53)</formula>
    </cfRule>
  </conditionalFormatting>
  <conditionalFormatting sqref="I54">
    <cfRule type="expression" dxfId="391" priority="503">
      <formula>COUNTIF(I$74:I$82,I54)=0</formula>
    </cfRule>
  </conditionalFormatting>
  <conditionalFormatting sqref="I54">
    <cfRule type="expression" dxfId="390" priority="502" stopIfTrue="1">
      <formula>ISBLANK(C54)</formula>
    </cfRule>
  </conditionalFormatting>
  <conditionalFormatting sqref="I55">
    <cfRule type="expression" dxfId="389" priority="501">
      <formula>COUNTIF(I$74:I$82,I55)=0</formula>
    </cfRule>
  </conditionalFormatting>
  <conditionalFormatting sqref="I55">
    <cfRule type="expression" dxfId="388" priority="500" stopIfTrue="1">
      <formula>ISBLANK(C55)</formula>
    </cfRule>
  </conditionalFormatting>
  <conditionalFormatting sqref="I56">
    <cfRule type="expression" dxfId="387" priority="499">
      <formula>COUNTIF(I$74:I$82,I56)=0</formula>
    </cfRule>
  </conditionalFormatting>
  <conditionalFormatting sqref="I56">
    <cfRule type="expression" dxfId="386" priority="498" stopIfTrue="1">
      <formula>ISBLANK(C56)</formula>
    </cfRule>
  </conditionalFormatting>
  <conditionalFormatting sqref="I57">
    <cfRule type="expression" dxfId="385" priority="497">
      <formula>COUNTIF(I$74:I$82,I57)=0</formula>
    </cfRule>
  </conditionalFormatting>
  <conditionalFormatting sqref="I57">
    <cfRule type="expression" dxfId="384" priority="496" stopIfTrue="1">
      <formula>ISBLANK(C57)</formula>
    </cfRule>
  </conditionalFormatting>
  <conditionalFormatting sqref="I58">
    <cfRule type="expression" dxfId="383" priority="495">
      <formula>COUNTIF(I$74:I$82,I58)=0</formula>
    </cfRule>
  </conditionalFormatting>
  <conditionalFormatting sqref="I58">
    <cfRule type="expression" dxfId="382" priority="494" stopIfTrue="1">
      <formula>ISBLANK(C58)</formula>
    </cfRule>
  </conditionalFormatting>
  <conditionalFormatting sqref="I59">
    <cfRule type="expression" dxfId="381" priority="493">
      <formula>COUNTIF(I$74:I$82,I59)=0</formula>
    </cfRule>
  </conditionalFormatting>
  <conditionalFormatting sqref="I59">
    <cfRule type="expression" dxfId="380" priority="492" stopIfTrue="1">
      <formula>ISBLANK(C59)</formula>
    </cfRule>
  </conditionalFormatting>
  <conditionalFormatting sqref="I60">
    <cfRule type="expression" dxfId="379" priority="491">
      <formula>COUNTIF(I$74:I$82,I60)=0</formula>
    </cfRule>
  </conditionalFormatting>
  <conditionalFormatting sqref="I60">
    <cfRule type="expression" dxfId="378" priority="490" stopIfTrue="1">
      <formula>ISBLANK(C60)</formula>
    </cfRule>
  </conditionalFormatting>
  <conditionalFormatting sqref="I61">
    <cfRule type="expression" dxfId="377" priority="489">
      <formula>COUNTIF(I$74:I$82,I61)=0</formula>
    </cfRule>
  </conditionalFormatting>
  <conditionalFormatting sqref="I61">
    <cfRule type="expression" dxfId="376" priority="488" stopIfTrue="1">
      <formula>ISBLANK(C61)</formula>
    </cfRule>
  </conditionalFormatting>
  <conditionalFormatting sqref="I62">
    <cfRule type="expression" dxfId="375" priority="487">
      <formula>COUNTIF(I$74:I$82,I62)=0</formula>
    </cfRule>
  </conditionalFormatting>
  <conditionalFormatting sqref="I62">
    <cfRule type="expression" dxfId="374" priority="486" stopIfTrue="1">
      <formula>ISBLANK(C62)</formula>
    </cfRule>
  </conditionalFormatting>
  <conditionalFormatting sqref="I63">
    <cfRule type="expression" dxfId="373" priority="485">
      <formula>COUNTIF(I$74:I$82,I63)=0</formula>
    </cfRule>
  </conditionalFormatting>
  <conditionalFormatting sqref="I63">
    <cfRule type="expression" dxfId="372" priority="484" stopIfTrue="1">
      <formula>ISBLANK(C63)</formula>
    </cfRule>
  </conditionalFormatting>
  <conditionalFormatting sqref="I64">
    <cfRule type="expression" dxfId="371" priority="483">
      <formula>COUNTIF(I$74:I$82,I64)=0</formula>
    </cfRule>
  </conditionalFormatting>
  <conditionalFormatting sqref="I64">
    <cfRule type="expression" dxfId="370" priority="482" stopIfTrue="1">
      <formula>ISBLANK(C64)</formula>
    </cfRule>
  </conditionalFormatting>
  <conditionalFormatting sqref="I65">
    <cfRule type="expression" dxfId="369" priority="481">
      <formula>COUNTIF(I$74:I$82,I65)=0</formula>
    </cfRule>
  </conditionalFormatting>
  <conditionalFormatting sqref="I65">
    <cfRule type="expression" dxfId="368" priority="480" stopIfTrue="1">
      <formula>ISBLANK(C65)</formula>
    </cfRule>
  </conditionalFormatting>
  <conditionalFormatting sqref="I66">
    <cfRule type="expression" dxfId="367" priority="479">
      <formula>COUNTIF(I$74:I$82,I66)=0</formula>
    </cfRule>
  </conditionalFormatting>
  <conditionalFormatting sqref="I66">
    <cfRule type="expression" dxfId="366" priority="478" stopIfTrue="1">
      <formula>ISBLANK(C66)</formula>
    </cfRule>
  </conditionalFormatting>
  <conditionalFormatting sqref="I67">
    <cfRule type="expression" dxfId="365" priority="477">
      <formula>COUNTIF(I$74:I$82,I67)=0</formula>
    </cfRule>
  </conditionalFormatting>
  <conditionalFormatting sqref="I67">
    <cfRule type="expression" dxfId="364" priority="476" stopIfTrue="1">
      <formula>ISBLANK(C67)</formula>
    </cfRule>
  </conditionalFormatting>
  <conditionalFormatting sqref="I68">
    <cfRule type="expression" dxfId="363" priority="475">
      <formula>COUNTIF(I$74:I$82,I68)=0</formula>
    </cfRule>
  </conditionalFormatting>
  <conditionalFormatting sqref="I68">
    <cfRule type="expression" dxfId="362" priority="474" stopIfTrue="1">
      <formula>ISBLANK(C68)</formula>
    </cfRule>
  </conditionalFormatting>
  <conditionalFormatting sqref="I69">
    <cfRule type="expression" dxfId="361" priority="473">
      <formula>COUNTIF(I$74:I$82,I69)=0</formula>
    </cfRule>
  </conditionalFormatting>
  <conditionalFormatting sqref="I69">
    <cfRule type="expression" dxfId="360" priority="472" stopIfTrue="1">
      <formula>ISBLANK(C69)</formula>
    </cfRule>
  </conditionalFormatting>
  <conditionalFormatting sqref="I70">
    <cfRule type="expression" dxfId="359" priority="471">
      <formula>COUNTIF(I$74:I$82,I70)=0</formula>
    </cfRule>
  </conditionalFormatting>
  <conditionalFormatting sqref="I70">
    <cfRule type="expression" dxfId="358" priority="470" stopIfTrue="1">
      <formula>ISBLANK(C70)</formula>
    </cfRule>
  </conditionalFormatting>
  <conditionalFormatting sqref="I71">
    <cfRule type="expression" dxfId="357" priority="469">
      <formula>COUNTIF(I$74:I$82,I71)=0</formula>
    </cfRule>
  </conditionalFormatting>
  <conditionalFormatting sqref="I71">
    <cfRule type="expression" dxfId="356" priority="468" stopIfTrue="1">
      <formula>ISBLANK(C71)</formula>
    </cfRule>
  </conditionalFormatting>
  <conditionalFormatting sqref="I72">
    <cfRule type="expression" dxfId="355" priority="467">
      <formula>COUNTIF(I$74:I$82,I72)=0</formula>
    </cfRule>
  </conditionalFormatting>
  <conditionalFormatting sqref="I72">
    <cfRule type="expression" dxfId="354" priority="466" stopIfTrue="1">
      <formula>ISBLANK(C72)</formula>
    </cfRule>
  </conditionalFormatting>
  <conditionalFormatting sqref="I73">
    <cfRule type="expression" dxfId="353" priority="465">
      <formula>COUNTIF(I$74:I$82,I73)=0</formula>
    </cfRule>
  </conditionalFormatting>
  <conditionalFormatting sqref="I73">
    <cfRule type="expression" dxfId="352" priority="464" stopIfTrue="1">
      <formula>ISBLANK(C73)</formula>
    </cfRule>
  </conditionalFormatting>
  <conditionalFormatting sqref="H4">
    <cfRule type="expression" dxfId="351" priority="205">
      <formula>COUNTIF(H$74:H$82,H4)=0</formula>
    </cfRule>
  </conditionalFormatting>
  <conditionalFormatting sqref="H4">
    <cfRule type="expression" dxfId="350" priority="204" stopIfTrue="1">
      <formula>ISBLANK(D4)</formula>
    </cfRule>
  </conditionalFormatting>
  <conditionalFormatting sqref="H5">
    <cfRule type="expression" dxfId="349" priority="203">
      <formula>COUNTIF(H$74:H$82,H5)=0</formula>
    </cfRule>
  </conditionalFormatting>
  <conditionalFormatting sqref="H5">
    <cfRule type="expression" dxfId="348" priority="202" stopIfTrue="1">
      <formula>ISBLANK(D5)</formula>
    </cfRule>
  </conditionalFormatting>
  <conditionalFormatting sqref="H6">
    <cfRule type="expression" dxfId="347" priority="201">
      <formula>COUNTIF(H$74:H$82,H6)=0</formula>
    </cfRule>
  </conditionalFormatting>
  <conditionalFormatting sqref="H6">
    <cfRule type="expression" dxfId="346" priority="200" stopIfTrue="1">
      <formula>ISBLANK(D6)</formula>
    </cfRule>
  </conditionalFormatting>
  <conditionalFormatting sqref="H7">
    <cfRule type="expression" dxfId="345" priority="199">
      <formula>COUNTIF(H$74:H$82,H7)=0</formula>
    </cfRule>
  </conditionalFormatting>
  <conditionalFormatting sqref="H7">
    <cfRule type="expression" dxfId="344" priority="198" stopIfTrue="1">
      <formula>ISBLANK(D7)</formula>
    </cfRule>
  </conditionalFormatting>
  <conditionalFormatting sqref="H8">
    <cfRule type="expression" dxfId="343" priority="197">
      <formula>COUNTIF(H$74:H$82,H8)=0</formula>
    </cfRule>
  </conditionalFormatting>
  <conditionalFormatting sqref="H8">
    <cfRule type="expression" dxfId="342" priority="196" stopIfTrue="1">
      <formula>ISBLANK(D8)</formula>
    </cfRule>
  </conditionalFormatting>
  <conditionalFormatting sqref="H9">
    <cfRule type="expression" dxfId="341" priority="195">
      <formula>COUNTIF(H$74:H$82,H9)=0</formula>
    </cfRule>
  </conditionalFormatting>
  <conditionalFormatting sqref="H9">
    <cfRule type="expression" dxfId="340" priority="194" stopIfTrue="1">
      <formula>ISBLANK(D9)</formula>
    </cfRule>
  </conditionalFormatting>
  <conditionalFormatting sqref="H10">
    <cfRule type="expression" dxfId="339" priority="193">
      <formula>COUNTIF(H$74:H$82,H10)=0</formula>
    </cfRule>
  </conditionalFormatting>
  <conditionalFormatting sqref="H10">
    <cfRule type="expression" dxfId="338" priority="192" stopIfTrue="1">
      <formula>ISBLANK(D10)</formula>
    </cfRule>
  </conditionalFormatting>
  <conditionalFormatting sqref="H11">
    <cfRule type="expression" dxfId="337" priority="191">
      <formula>COUNTIF(H$74:H$82,H11)=0</formula>
    </cfRule>
  </conditionalFormatting>
  <conditionalFormatting sqref="H11">
    <cfRule type="expression" dxfId="336" priority="190" stopIfTrue="1">
      <formula>ISBLANK(D11)</formula>
    </cfRule>
  </conditionalFormatting>
  <conditionalFormatting sqref="H12">
    <cfRule type="expression" dxfId="335" priority="189">
      <formula>COUNTIF(H$74:H$82,H12)=0</formula>
    </cfRule>
  </conditionalFormatting>
  <conditionalFormatting sqref="H12">
    <cfRule type="expression" dxfId="334" priority="188" stopIfTrue="1">
      <formula>ISBLANK(D12)</formula>
    </cfRule>
  </conditionalFormatting>
  <conditionalFormatting sqref="H13">
    <cfRule type="expression" dxfId="333" priority="187">
      <formula>COUNTIF(H$74:H$82,H13)=0</formula>
    </cfRule>
  </conditionalFormatting>
  <conditionalFormatting sqref="H13">
    <cfRule type="expression" dxfId="332" priority="186" stopIfTrue="1">
      <formula>ISBLANK(D13)</formula>
    </cfRule>
  </conditionalFormatting>
  <conditionalFormatting sqref="H14">
    <cfRule type="expression" dxfId="331" priority="185">
      <formula>COUNTIF(H$74:H$82,H14)=0</formula>
    </cfRule>
  </conditionalFormatting>
  <conditionalFormatting sqref="H14">
    <cfRule type="expression" dxfId="330" priority="184" stopIfTrue="1">
      <formula>ISBLANK(D14)</formula>
    </cfRule>
  </conditionalFormatting>
  <conditionalFormatting sqref="H15">
    <cfRule type="expression" dxfId="329" priority="183">
      <formula>COUNTIF(H$74:H$82,H15)=0</formula>
    </cfRule>
  </conditionalFormatting>
  <conditionalFormatting sqref="H15">
    <cfRule type="expression" dxfId="328" priority="182" stopIfTrue="1">
      <formula>ISBLANK(D15)</formula>
    </cfRule>
  </conditionalFormatting>
  <conditionalFormatting sqref="H16">
    <cfRule type="expression" dxfId="327" priority="181">
      <formula>COUNTIF(H$74:H$82,H16)=0</formula>
    </cfRule>
  </conditionalFormatting>
  <conditionalFormatting sqref="H16">
    <cfRule type="expression" dxfId="326" priority="180" stopIfTrue="1">
      <formula>ISBLANK(D16)</formula>
    </cfRule>
  </conditionalFormatting>
  <conditionalFormatting sqref="H17">
    <cfRule type="expression" dxfId="325" priority="179">
      <formula>COUNTIF(H$74:H$82,H17)=0</formula>
    </cfRule>
  </conditionalFormatting>
  <conditionalFormatting sqref="H17">
    <cfRule type="expression" dxfId="324" priority="178" stopIfTrue="1">
      <formula>ISBLANK(D17)</formula>
    </cfRule>
  </conditionalFormatting>
  <conditionalFormatting sqref="H18">
    <cfRule type="expression" dxfId="323" priority="177">
      <formula>COUNTIF(H$74:H$82,H18)=0</formula>
    </cfRule>
  </conditionalFormatting>
  <conditionalFormatting sqref="H18">
    <cfRule type="expression" dxfId="322" priority="176" stopIfTrue="1">
      <formula>ISBLANK(D18)</formula>
    </cfRule>
  </conditionalFormatting>
  <conditionalFormatting sqref="H19">
    <cfRule type="expression" dxfId="321" priority="175">
      <formula>COUNTIF(H$74:H$82,H19)=0</formula>
    </cfRule>
  </conditionalFormatting>
  <conditionalFormatting sqref="H19">
    <cfRule type="expression" dxfId="320" priority="174" stopIfTrue="1">
      <formula>ISBLANK(D19)</formula>
    </cfRule>
  </conditionalFormatting>
  <conditionalFormatting sqref="H20">
    <cfRule type="expression" dxfId="319" priority="173">
      <formula>COUNTIF(H$74:H$82,H20)=0</formula>
    </cfRule>
  </conditionalFormatting>
  <conditionalFormatting sqref="H20">
    <cfRule type="expression" dxfId="318" priority="172" stopIfTrue="1">
      <formula>ISBLANK(D20)</formula>
    </cfRule>
  </conditionalFormatting>
  <conditionalFormatting sqref="H21">
    <cfRule type="expression" dxfId="317" priority="171">
      <formula>COUNTIF(H$74:H$82,H21)=0</formula>
    </cfRule>
  </conditionalFormatting>
  <conditionalFormatting sqref="H21">
    <cfRule type="expression" dxfId="316" priority="170" stopIfTrue="1">
      <formula>ISBLANK(D21)</formula>
    </cfRule>
  </conditionalFormatting>
  <conditionalFormatting sqref="H22">
    <cfRule type="expression" dxfId="315" priority="169">
      <formula>COUNTIF(H$74:H$82,H22)=0</formula>
    </cfRule>
  </conditionalFormatting>
  <conditionalFormatting sqref="H22">
    <cfRule type="expression" dxfId="314" priority="168" stopIfTrue="1">
      <formula>ISBLANK(D22)</formula>
    </cfRule>
  </conditionalFormatting>
  <conditionalFormatting sqref="H23">
    <cfRule type="expression" dxfId="313" priority="167">
      <formula>COUNTIF(H$74:H$82,H23)=0</formula>
    </cfRule>
  </conditionalFormatting>
  <conditionalFormatting sqref="H23">
    <cfRule type="expression" dxfId="312" priority="166" stopIfTrue="1">
      <formula>ISBLANK(D23)</formula>
    </cfRule>
  </conditionalFormatting>
  <conditionalFormatting sqref="H24">
    <cfRule type="expression" dxfId="311" priority="165">
      <formula>COUNTIF(H$74:H$82,H24)=0</formula>
    </cfRule>
  </conditionalFormatting>
  <conditionalFormatting sqref="H24">
    <cfRule type="expression" dxfId="310" priority="164" stopIfTrue="1">
      <formula>ISBLANK(D24)</formula>
    </cfRule>
  </conditionalFormatting>
  <conditionalFormatting sqref="H25">
    <cfRule type="expression" dxfId="309" priority="163">
      <formula>COUNTIF(H$74:H$82,H25)=0</formula>
    </cfRule>
  </conditionalFormatting>
  <conditionalFormatting sqref="H25">
    <cfRule type="expression" dxfId="308" priority="162" stopIfTrue="1">
      <formula>ISBLANK(D25)</formula>
    </cfRule>
  </conditionalFormatting>
  <conditionalFormatting sqref="H26">
    <cfRule type="expression" dxfId="307" priority="161">
      <formula>COUNTIF(H$74:H$82,H26)=0</formula>
    </cfRule>
  </conditionalFormatting>
  <conditionalFormatting sqref="H26">
    <cfRule type="expression" dxfId="306" priority="160" stopIfTrue="1">
      <formula>ISBLANK(D26)</formula>
    </cfRule>
  </conditionalFormatting>
  <conditionalFormatting sqref="H27">
    <cfRule type="expression" dxfId="305" priority="159">
      <formula>COUNTIF(H$74:H$82,H27)=0</formula>
    </cfRule>
  </conditionalFormatting>
  <conditionalFormatting sqref="H27">
    <cfRule type="expression" dxfId="304" priority="158" stopIfTrue="1">
      <formula>ISBLANK(D27)</formula>
    </cfRule>
  </conditionalFormatting>
  <conditionalFormatting sqref="H28">
    <cfRule type="expression" dxfId="303" priority="157">
      <formula>COUNTIF(H$74:H$82,H28)=0</formula>
    </cfRule>
  </conditionalFormatting>
  <conditionalFormatting sqref="H28">
    <cfRule type="expression" dxfId="302" priority="156" stopIfTrue="1">
      <formula>ISBLANK(D28)</formula>
    </cfRule>
  </conditionalFormatting>
  <conditionalFormatting sqref="H29">
    <cfRule type="expression" dxfId="301" priority="155">
      <formula>COUNTIF(H$74:H$82,H29)=0</formula>
    </cfRule>
  </conditionalFormatting>
  <conditionalFormatting sqref="H29">
    <cfRule type="expression" dxfId="300" priority="154" stopIfTrue="1">
      <formula>ISBLANK(D29)</formula>
    </cfRule>
  </conditionalFormatting>
  <conditionalFormatting sqref="H30">
    <cfRule type="expression" dxfId="299" priority="153">
      <formula>COUNTIF(H$74:H$82,H30)=0</formula>
    </cfRule>
  </conditionalFormatting>
  <conditionalFormatting sqref="H30">
    <cfRule type="expression" dxfId="298" priority="152" stopIfTrue="1">
      <formula>ISBLANK(D30)</formula>
    </cfRule>
  </conditionalFormatting>
  <conditionalFormatting sqref="H31">
    <cfRule type="expression" dxfId="297" priority="151">
      <formula>COUNTIF(H$74:H$82,H31)=0</formula>
    </cfRule>
  </conditionalFormatting>
  <conditionalFormatting sqref="H31">
    <cfRule type="expression" dxfId="296" priority="150" stopIfTrue="1">
      <formula>ISBLANK(D31)</formula>
    </cfRule>
  </conditionalFormatting>
  <conditionalFormatting sqref="H32">
    <cfRule type="expression" dxfId="295" priority="149">
      <formula>COUNTIF(H$74:H$82,H32)=0</formula>
    </cfRule>
  </conditionalFormatting>
  <conditionalFormatting sqref="H32">
    <cfRule type="expression" dxfId="294" priority="148" stopIfTrue="1">
      <formula>ISBLANK(D32)</formula>
    </cfRule>
  </conditionalFormatting>
  <conditionalFormatting sqref="H33">
    <cfRule type="expression" dxfId="293" priority="147">
      <formula>COUNTIF(H$74:H$82,H33)=0</formula>
    </cfRule>
  </conditionalFormatting>
  <conditionalFormatting sqref="H33">
    <cfRule type="expression" dxfId="292" priority="146" stopIfTrue="1">
      <formula>ISBLANK(D33)</formula>
    </cfRule>
  </conditionalFormatting>
  <conditionalFormatting sqref="H34">
    <cfRule type="expression" dxfId="291" priority="145">
      <formula>COUNTIF(H$74:H$82,H34)=0</formula>
    </cfRule>
  </conditionalFormatting>
  <conditionalFormatting sqref="H34">
    <cfRule type="expression" dxfId="290" priority="144" stopIfTrue="1">
      <formula>ISBLANK(D34)</formula>
    </cfRule>
  </conditionalFormatting>
  <conditionalFormatting sqref="H35">
    <cfRule type="expression" dxfId="289" priority="143">
      <formula>COUNTIF(H$74:H$82,H35)=0</formula>
    </cfRule>
  </conditionalFormatting>
  <conditionalFormatting sqref="H35">
    <cfRule type="expression" dxfId="288" priority="142" stopIfTrue="1">
      <formula>ISBLANK(D35)</formula>
    </cfRule>
  </conditionalFormatting>
  <conditionalFormatting sqref="H36">
    <cfRule type="expression" dxfId="287" priority="141">
      <formula>COUNTIF(H$74:H$82,H36)=0</formula>
    </cfRule>
  </conditionalFormatting>
  <conditionalFormatting sqref="H36">
    <cfRule type="expression" dxfId="286" priority="140" stopIfTrue="1">
      <formula>ISBLANK(D36)</formula>
    </cfRule>
  </conditionalFormatting>
  <conditionalFormatting sqref="H37">
    <cfRule type="expression" dxfId="285" priority="139">
      <formula>COUNTIF(H$74:H$82,H37)=0</formula>
    </cfRule>
  </conditionalFormatting>
  <conditionalFormatting sqref="H37">
    <cfRule type="expression" dxfId="284" priority="138" stopIfTrue="1">
      <formula>ISBLANK(D37)</formula>
    </cfRule>
  </conditionalFormatting>
  <conditionalFormatting sqref="H38">
    <cfRule type="expression" dxfId="283" priority="137">
      <formula>COUNTIF(H$74:H$82,H38)=0</formula>
    </cfRule>
  </conditionalFormatting>
  <conditionalFormatting sqref="H38">
    <cfRule type="expression" dxfId="282" priority="136" stopIfTrue="1">
      <formula>ISBLANK(D38)</formula>
    </cfRule>
  </conditionalFormatting>
  <conditionalFormatting sqref="H39">
    <cfRule type="expression" dxfId="281" priority="135">
      <formula>COUNTIF(H$74:H$82,H39)=0</formula>
    </cfRule>
  </conditionalFormatting>
  <conditionalFormatting sqref="H39">
    <cfRule type="expression" dxfId="280" priority="134" stopIfTrue="1">
      <formula>ISBLANK(D39)</formula>
    </cfRule>
  </conditionalFormatting>
  <conditionalFormatting sqref="H40">
    <cfRule type="expression" dxfId="279" priority="133">
      <formula>COUNTIF(H$74:H$82,H40)=0</formula>
    </cfRule>
  </conditionalFormatting>
  <conditionalFormatting sqref="H40">
    <cfRule type="expression" dxfId="278" priority="132" stopIfTrue="1">
      <formula>ISBLANK(D40)</formula>
    </cfRule>
  </conditionalFormatting>
  <conditionalFormatting sqref="H41">
    <cfRule type="expression" dxfId="277" priority="131">
      <formula>COUNTIF(H$74:H$82,H41)=0</formula>
    </cfRule>
  </conditionalFormatting>
  <conditionalFormatting sqref="H41">
    <cfRule type="expression" dxfId="276" priority="130" stopIfTrue="1">
      <formula>ISBLANK(D41)</formula>
    </cfRule>
  </conditionalFormatting>
  <conditionalFormatting sqref="H42">
    <cfRule type="expression" dxfId="275" priority="129">
      <formula>COUNTIF(H$74:H$82,H42)=0</formula>
    </cfRule>
  </conditionalFormatting>
  <conditionalFormatting sqref="H42">
    <cfRule type="expression" dxfId="274" priority="128" stopIfTrue="1">
      <formula>ISBLANK(D42)</formula>
    </cfRule>
  </conditionalFormatting>
  <conditionalFormatting sqref="H43">
    <cfRule type="expression" dxfId="273" priority="127">
      <formula>COUNTIF(H$74:H$82,H43)=0</formula>
    </cfRule>
  </conditionalFormatting>
  <conditionalFormatting sqref="H43">
    <cfRule type="expression" dxfId="272" priority="126" stopIfTrue="1">
      <formula>ISBLANK(D43)</formula>
    </cfRule>
  </conditionalFormatting>
  <conditionalFormatting sqref="H44">
    <cfRule type="expression" dxfId="271" priority="125">
      <formula>COUNTIF(H$74:H$82,H44)=0</formula>
    </cfRule>
  </conditionalFormatting>
  <conditionalFormatting sqref="H44">
    <cfRule type="expression" dxfId="270" priority="124" stopIfTrue="1">
      <formula>ISBLANK(D44)</formula>
    </cfRule>
  </conditionalFormatting>
  <conditionalFormatting sqref="H45">
    <cfRule type="expression" dxfId="269" priority="123">
      <formula>COUNTIF(H$74:H$82,H45)=0</formula>
    </cfRule>
  </conditionalFormatting>
  <conditionalFormatting sqref="H45">
    <cfRule type="expression" dxfId="268" priority="122" stopIfTrue="1">
      <formula>ISBLANK(D45)</formula>
    </cfRule>
  </conditionalFormatting>
  <conditionalFormatting sqref="H46">
    <cfRule type="expression" dxfId="267" priority="121">
      <formula>COUNTIF(H$74:H$82,H46)=0</formula>
    </cfRule>
  </conditionalFormatting>
  <conditionalFormatting sqref="H46">
    <cfRule type="expression" dxfId="266" priority="120" stopIfTrue="1">
      <formula>ISBLANK(D46)</formula>
    </cfRule>
  </conditionalFormatting>
  <conditionalFormatting sqref="H47">
    <cfRule type="expression" dxfId="265" priority="119">
      <formula>COUNTIF(H$74:H$82,H47)=0</formula>
    </cfRule>
  </conditionalFormatting>
  <conditionalFormatting sqref="H47">
    <cfRule type="expression" dxfId="264" priority="118" stopIfTrue="1">
      <formula>ISBLANK(D47)</formula>
    </cfRule>
  </conditionalFormatting>
  <conditionalFormatting sqref="H48">
    <cfRule type="expression" dxfId="263" priority="117">
      <formula>COUNTIF(H$74:H$82,H48)=0</formula>
    </cfRule>
  </conditionalFormatting>
  <conditionalFormatting sqref="H48">
    <cfRule type="expression" dxfId="262" priority="116" stopIfTrue="1">
      <formula>ISBLANK(D48)</formula>
    </cfRule>
  </conditionalFormatting>
  <conditionalFormatting sqref="H49">
    <cfRule type="expression" dxfId="261" priority="115">
      <formula>COUNTIF(H$74:H$82,H49)=0</formula>
    </cfRule>
  </conditionalFormatting>
  <conditionalFormatting sqref="H49">
    <cfRule type="expression" dxfId="260" priority="114" stopIfTrue="1">
      <formula>ISBLANK(D49)</formula>
    </cfRule>
  </conditionalFormatting>
  <conditionalFormatting sqref="H50">
    <cfRule type="expression" dxfId="259" priority="113">
      <formula>COUNTIF(H$74:H$82,H50)=0</formula>
    </cfRule>
  </conditionalFormatting>
  <conditionalFormatting sqref="H50">
    <cfRule type="expression" dxfId="258" priority="112" stopIfTrue="1">
      <formula>ISBLANK(D50)</formula>
    </cfRule>
  </conditionalFormatting>
  <conditionalFormatting sqref="H51">
    <cfRule type="expression" dxfId="257" priority="111">
      <formula>COUNTIF(H$74:H$82,H51)=0</formula>
    </cfRule>
  </conditionalFormatting>
  <conditionalFormatting sqref="H51">
    <cfRule type="expression" dxfId="256" priority="110" stopIfTrue="1">
      <formula>ISBLANK(D51)</formula>
    </cfRule>
  </conditionalFormatting>
  <conditionalFormatting sqref="H52">
    <cfRule type="expression" dxfId="255" priority="109">
      <formula>COUNTIF(H$74:H$82,H52)=0</formula>
    </cfRule>
  </conditionalFormatting>
  <conditionalFormatting sqref="H52">
    <cfRule type="expression" dxfId="254" priority="108" stopIfTrue="1">
      <formula>ISBLANK(D52)</formula>
    </cfRule>
  </conditionalFormatting>
  <conditionalFormatting sqref="H53">
    <cfRule type="expression" dxfId="253" priority="107">
      <formula>COUNTIF(H$74:H$82,H53)=0</formula>
    </cfRule>
  </conditionalFormatting>
  <conditionalFormatting sqref="H53">
    <cfRule type="expression" dxfId="252" priority="106" stopIfTrue="1">
      <formula>ISBLANK(D53)</formula>
    </cfRule>
  </conditionalFormatting>
  <conditionalFormatting sqref="H54">
    <cfRule type="expression" dxfId="251" priority="105">
      <formula>COUNTIF(H$74:H$82,H54)=0</formula>
    </cfRule>
  </conditionalFormatting>
  <conditionalFormatting sqref="H54">
    <cfRule type="expression" dxfId="250" priority="104" stopIfTrue="1">
      <formula>ISBLANK(D54)</formula>
    </cfRule>
  </conditionalFormatting>
  <conditionalFormatting sqref="H55">
    <cfRule type="expression" dxfId="249" priority="103">
      <formula>COUNTIF(H$74:H$82,H55)=0</formula>
    </cfRule>
  </conditionalFormatting>
  <conditionalFormatting sqref="H55">
    <cfRule type="expression" dxfId="248" priority="102" stopIfTrue="1">
      <formula>ISBLANK(D55)</formula>
    </cfRule>
  </conditionalFormatting>
  <conditionalFormatting sqref="H56">
    <cfRule type="expression" dxfId="247" priority="101">
      <formula>COUNTIF(H$74:H$82,H56)=0</formula>
    </cfRule>
  </conditionalFormatting>
  <conditionalFormatting sqref="H56">
    <cfRule type="expression" dxfId="246" priority="100" stopIfTrue="1">
      <formula>ISBLANK(D56)</formula>
    </cfRule>
  </conditionalFormatting>
  <conditionalFormatting sqref="H57">
    <cfRule type="expression" dxfId="245" priority="99">
      <formula>COUNTIF(H$74:H$82,H57)=0</formula>
    </cfRule>
  </conditionalFormatting>
  <conditionalFormatting sqref="H57">
    <cfRule type="expression" dxfId="244" priority="98" stopIfTrue="1">
      <formula>ISBLANK(D57)</formula>
    </cfRule>
  </conditionalFormatting>
  <conditionalFormatting sqref="H58">
    <cfRule type="expression" dxfId="243" priority="97">
      <formula>COUNTIF(H$74:H$82,H58)=0</formula>
    </cfRule>
  </conditionalFormatting>
  <conditionalFormatting sqref="H58">
    <cfRule type="expression" dxfId="242" priority="96" stopIfTrue="1">
      <formula>ISBLANK(D58)</formula>
    </cfRule>
  </conditionalFormatting>
  <conditionalFormatting sqref="H59">
    <cfRule type="expression" dxfId="241" priority="95">
      <formula>COUNTIF(H$74:H$82,H59)=0</formula>
    </cfRule>
  </conditionalFormatting>
  <conditionalFormatting sqref="H59">
    <cfRule type="expression" dxfId="240" priority="94" stopIfTrue="1">
      <formula>ISBLANK(D59)</formula>
    </cfRule>
  </conditionalFormatting>
  <conditionalFormatting sqref="H60">
    <cfRule type="expression" dxfId="239" priority="93">
      <formula>COUNTIF(H$74:H$82,H60)=0</formula>
    </cfRule>
  </conditionalFormatting>
  <conditionalFormatting sqref="H60">
    <cfRule type="expression" dxfId="238" priority="92" stopIfTrue="1">
      <formula>ISBLANK(D60)</formula>
    </cfRule>
  </conditionalFormatting>
  <conditionalFormatting sqref="H61">
    <cfRule type="expression" dxfId="237" priority="91">
      <formula>COUNTIF(H$74:H$82,H61)=0</formula>
    </cfRule>
  </conditionalFormatting>
  <conditionalFormatting sqref="H61">
    <cfRule type="expression" dxfId="236" priority="90" stopIfTrue="1">
      <formula>ISBLANK(D61)</formula>
    </cfRule>
  </conditionalFormatting>
  <conditionalFormatting sqref="H62">
    <cfRule type="expression" dxfId="235" priority="89">
      <formula>COUNTIF(H$74:H$82,H62)=0</formula>
    </cfRule>
  </conditionalFormatting>
  <conditionalFormatting sqref="H62">
    <cfRule type="expression" dxfId="234" priority="88" stopIfTrue="1">
      <formula>ISBLANK(D62)</formula>
    </cfRule>
  </conditionalFormatting>
  <conditionalFormatting sqref="H63">
    <cfRule type="expression" dxfId="233" priority="87">
      <formula>COUNTIF(H$74:H$82,H63)=0</formula>
    </cfRule>
  </conditionalFormatting>
  <conditionalFormatting sqref="H63">
    <cfRule type="expression" dxfId="232" priority="86" stopIfTrue="1">
      <formula>ISBLANK(D63)</formula>
    </cfRule>
  </conditionalFormatting>
  <conditionalFormatting sqref="H64">
    <cfRule type="expression" dxfId="231" priority="85">
      <formula>COUNTIF(H$74:H$82,H64)=0</formula>
    </cfRule>
  </conditionalFormatting>
  <conditionalFormatting sqref="H64">
    <cfRule type="expression" dxfId="230" priority="84" stopIfTrue="1">
      <formula>ISBLANK(D64)</formula>
    </cfRule>
  </conditionalFormatting>
  <conditionalFormatting sqref="H65">
    <cfRule type="expression" dxfId="229" priority="83">
      <formula>COUNTIF(H$74:H$82,H65)=0</formula>
    </cfRule>
  </conditionalFormatting>
  <conditionalFormatting sqref="H65">
    <cfRule type="expression" dxfId="228" priority="82" stopIfTrue="1">
      <formula>ISBLANK(D65)</formula>
    </cfRule>
  </conditionalFormatting>
  <conditionalFormatting sqref="H66">
    <cfRule type="expression" dxfId="227" priority="81">
      <formula>COUNTIF(H$74:H$82,H66)=0</formula>
    </cfRule>
  </conditionalFormatting>
  <conditionalFormatting sqref="H66">
    <cfRule type="expression" dxfId="226" priority="80" stopIfTrue="1">
      <formula>ISBLANK(D66)</formula>
    </cfRule>
  </conditionalFormatting>
  <conditionalFormatting sqref="H67">
    <cfRule type="expression" dxfId="225" priority="79">
      <formula>COUNTIF(H$74:H$82,H67)=0</formula>
    </cfRule>
  </conditionalFormatting>
  <conditionalFormatting sqref="H67">
    <cfRule type="expression" dxfId="224" priority="78" stopIfTrue="1">
      <formula>ISBLANK(D67)</formula>
    </cfRule>
  </conditionalFormatting>
  <conditionalFormatting sqref="H68">
    <cfRule type="expression" dxfId="223" priority="77">
      <formula>COUNTIF(H$74:H$82,H68)=0</formula>
    </cfRule>
  </conditionalFormatting>
  <conditionalFormatting sqref="H68">
    <cfRule type="expression" dxfId="222" priority="76" stopIfTrue="1">
      <formula>ISBLANK(D68)</formula>
    </cfRule>
  </conditionalFormatting>
  <conditionalFormatting sqref="H69">
    <cfRule type="expression" dxfId="221" priority="75">
      <formula>COUNTIF(H$74:H$82,H69)=0</formula>
    </cfRule>
  </conditionalFormatting>
  <conditionalFormatting sqref="H69">
    <cfRule type="expression" dxfId="220" priority="74" stopIfTrue="1">
      <formula>ISBLANK(D69)</formula>
    </cfRule>
  </conditionalFormatting>
  <conditionalFormatting sqref="H70">
    <cfRule type="expression" dxfId="219" priority="73">
      <formula>COUNTIF(H$74:H$82,H70)=0</formula>
    </cfRule>
  </conditionalFormatting>
  <conditionalFormatting sqref="H70">
    <cfRule type="expression" dxfId="218" priority="72" stopIfTrue="1">
      <formula>ISBLANK(D70)</formula>
    </cfRule>
  </conditionalFormatting>
  <conditionalFormatting sqref="H71">
    <cfRule type="expression" dxfId="217" priority="71">
      <formula>COUNTIF(H$74:H$82,H71)=0</formula>
    </cfRule>
  </conditionalFormatting>
  <conditionalFormatting sqref="H71">
    <cfRule type="expression" dxfId="216" priority="70" stopIfTrue="1">
      <formula>ISBLANK(D71)</formula>
    </cfRule>
  </conditionalFormatting>
  <conditionalFormatting sqref="H72">
    <cfRule type="expression" dxfId="215" priority="69">
      <formula>COUNTIF(H$74:H$82,H72)=0</formula>
    </cfRule>
  </conditionalFormatting>
  <conditionalFormatting sqref="H72">
    <cfRule type="expression" dxfId="214" priority="68" stopIfTrue="1">
      <formula>ISBLANK(D72)</formula>
    </cfRule>
  </conditionalFormatting>
  <conditionalFormatting sqref="H73">
    <cfRule type="expression" dxfId="213" priority="67">
      <formula>COUNTIF(H$74:H$82,H73)=0</formula>
    </cfRule>
  </conditionalFormatting>
  <conditionalFormatting sqref="H73">
    <cfRule type="expression" dxfId="212" priority="66" stopIfTrue="1">
      <formula>ISBLANK(D73)</formula>
    </cfRule>
  </conditionalFormatting>
  <conditionalFormatting sqref="H74">
    <cfRule type="expression" dxfId="211" priority="7">
      <formula>COUNTIF(H$74:H$82,H74)=0</formula>
    </cfRule>
  </conditionalFormatting>
  <conditionalFormatting sqref="H74">
    <cfRule type="expression" dxfId="210" priority="6" stopIfTrue="1">
      <formula>ISBLANK(D74)</formula>
    </cfRule>
  </conditionalFormatting>
  <conditionalFormatting sqref="G3">
    <cfRule type="expression" dxfId="209" priority="4">
      <formula>COUNTIF(G$74:G$82,G3)=0</formula>
    </cfRule>
  </conditionalFormatting>
  <conditionalFormatting sqref="G3">
    <cfRule type="expression" dxfId="208" priority="3" stopIfTrue="1">
      <formula>ISBLANK(C3)</formula>
    </cfRule>
  </conditionalFormatting>
  <conditionalFormatting sqref="H3">
    <cfRule type="expression" dxfId="207" priority="2">
      <formula>COUNTIF(H$74:H$82,H3)=0</formula>
    </cfRule>
  </conditionalFormatting>
  <conditionalFormatting sqref="H3">
    <cfRule type="expression" dxfId="206" priority="1" stopIfTrue="1">
      <formula>ISBLANK(C3)</formula>
    </cfRule>
  </conditionalFormatting>
  <dataValidations count="6">
    <dataValidation type="whole" allowBlank="1" showErrorMessage="1" sqref="AO2:AO13 W2:W13 AF2:AF13 N2:N3 N7:N13">
      <formula1>0</formula1>
      <formula2>3</formula2>
    </dataValidation>
    <dataValidation type="whole" allowBlank="1" showErrorMessage="1" sqref="M2:M13 AQ2:AS13 V2:V13 Y2:AA13 AE2:AE13 AH2:AJ13 AN2:AN13 P2:R3 P7:R13">
      <formula1>0</formula1>
      <formula2>1</formula2>
    </dataValidation>
    <dataValidation type="whole" allowBlank="1" showErrorMessage="1" sqref="AP2:AP13 X2:X13 AG2:AG13 O2:O3 O7:O13">
      <formula1>0</formula1>
      <formula2>4</formula2>
    </dataValidation>
    <dataValidation type="whole" allowBlank="1" showErrorMessage="1" sqref="J4:J73">
      <formula1>0</formula1>
      <formula2>10</formula2>
    </dataValidation>
    <dataValidation allowBlank="1" showErrorMessage="1" sqref="J3"/>
    <dataValidation type="textLength" operator="equal" allowBlank="1" showErrorMessage="1" errorTitle="Wrong number of digits" error="Element has 6 skills" sqref="C3:C73">
      <formula1>6</formula1>
    </dataValidation>
  </dataValidations>
  <printOptions horizontalCentered="1"/>
  <pageMargins left="0.29166666666666702" right="0.47916666666666702" top="0.25" bottom="0.25" header="0.25" footer="0.25"/>
  <pageSetup scale="88" firstPageNumber="0" fitToHeight="4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B1:Y92"/>
  <sheetViews>
    <sheetView workbookViewId="0">
      <pane xSplit="2" ySplit="2" topLeftCell="C3" activePane="bottomRight" state="frozen"/>
      <selection activeCell="J19" sqref="J19"/>
      <selection pane="topRight" activeCell="J19" sqref="J19"/>
      <selection pane="bottomLeft" activeCell="J19" sqref="J19"/>
      <selection pane="bottomRight"/>
    </sheetView>
  </sheetViews>
  <sheetFormatPr defaultColWidth="11.28515625" defaultRowHeight="14.25" customHeight="1"/>
  <cols>
    <col min="1" max="1" width="10.7109375" style="34" customWidth="1"/>
    <col min="2" max="2" width="9.7109375" style="19" customWidth="1"/>
    <col min="3" max="3" width="12.7109375" style="137" customWidth="1"/>
    <col min="4" max="9" width="12.7109375" style="20" customWidth="1"/>
    <col min="10" max="13" width="12.7109375" style="19" customWidth="1"/>
    <col min="14" max="14" width="11" style="34" customWidth="1"/>
    <col min="15" max="16384" width="11.28515625" style="34"/>
  </cols>
  <sheetData>
    <row r="1" spans="2:25" s="22" customFormat="1" ht="30" customHeight="1" thickBot="1">
      <c r="B1" s="266" t="s">
        <v>15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8"/>
      <c r="N1" s="23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2:25" s="28" customFormat="1" ht="30" customHeight="1" thickBot="1">
      <c r="B2" s="29" t="s">
        <v>4</v>
      </c>
      <c r="C2" s="138" t="s">
        <v>6</v>
      </c>
      <c r="D2" s="67" t="s">
        <v>9</v>
      </c>
      <c r="E2" s="67" t="s">
        <v>12</v>
      </c>
      <c r="F2" s="68" t="s">
        <v>20</v>
      </c>
      <c r="G2" s="68" t="s">
        <v>19</v>
      </c>
      <c r="H2" s="68" t="s">
        <v>10</v>
      </c>
      <c r="I2" s="68" t="s">
        <v>11</v>
      </c>
      <c r="J2" s="69" t="s">
        <v>21</v>
      </c>
      <c r="K2" s="69" t="s">
        <v>157</v>
      </c>
      <c r="L2" s="122" t="s">
        <v>16</v>
      </c>
      <c r="M2" s="30" t="s">
        <v>7</v>
      </c>
      <c r="N2" s="24"/>
      <c r="O2" s="26"/>
      <c r="P2" s="24"/>
      <c r="Q2" s="24"/>
      <c r="R2" s="25"/>
      <c r="S2" s="24"/>
      <c r="T2" s="24"/>
      <c r="U2" s="24"/>
      <c r="V2" s="24"/>
      <c r="W2" s="26"/>
      <c r="X2" s="26"/>
      <c r="Y2" s="24"/>
    </row>
    <row r="3" spans="2:25" s="28" customFormat="1" ht="26.25" customHeight="1">
      <c r="B3" s="146" t="s">
        <v>24</v>
      </c>
      <c r="C3" s="139" t="s">
        <v>239</v>
      </c>
      <c r="D3" s="72">
        <f>IF(ISBLANK(C3),"",INT(MOD(C3,1000000000)/100000000))</f>
        <v>0</v>
      </c>
      <c r="E3" s="128">
        <f>IF(ISBLANK(C3),"",INT(MOD(C3,100000000)/10000000))</f>
        <v>0</v>
      </c>
      <c r="F3" s="73">
        <f>IF(ISBLANK(C3),"",INT(MOD(C3,10000000)/1000000))</f>
        <v>0</v>
      </c>
      <c r="G3" s="73">
        <f>IF(ISBLANK(C3),"",INT(MOD(C3,1000000)/100000))</f>
        <v>0</v>
      </c>
      <c r="H3" s="73">
        <f>IF(ISBLANK(C3),"",INT(MOD(C3,100000)/10000))</f>
        <v>0</v>
      </c>
      <c r="I3" s="73">
        <f>IF(ISBLANK(C3),"",INT(MOD(C3,10000)/1000))</f>
        <v>0</v>
      </c>
      <c r="J3" s="73">
        <f>IF(ISBLANK(C3),"",INT(MOD(C3,1000)/100))</f>
        <v>0</v>
      </c>
      <c r="K3" s="117">
        <f>IF(ISBLANK(C3),"",INT(MOD(C3,100)/10))</f>
        <v>0</v>
      </c>
      <c r="L3" s="117">
        <f>IF(ISBLANK(C3),"",INT(MOD(C3,10)/1))</f>
        <v>0</v>
      </c>
      <c r="M3" s="133">
        <f>IF(ISBLANK(C3),"",(SUM(D3:L3)))</f>
        <v>0</v>
      </c>
      <c r="N3" s="24"/>
      <c r="O3" s="265"/>
      <c r="P3" s="265"/>
      <c r="Q3" s="24"/>
      <c r="R3" s="24"/>
      <c r="S3" s="24"/>
      <c r="T3" s="26"/>
      <c r="U3" s="24"/>
      <c r="V3" s="24"/>
      <c r="W3" s="26"/>
      <c r="X3" s="26"/>
      <c r="Y3" s="24"/>
    </row>
    <row r="4" spans="2:25" s="28" customFormat="1" ht="26.25" customHeight="1">
      <c r="B4" s="31">
        <v>1</v>
      </c>
      <c r="C4" s="135" t="s">
        <v>240</v>
      </c>
      <c r="D4" s="75">
        <f t="shared" ref="D4:D67" si="0">IF(ISBLANK(C4),"",INT(MOD(C4,1000000000)/100000000))</f>
        <v>1</v>
      </c>
      <c r="E4" s="129">
        <f t="shared" ref="E4:E67" si="1">IF(ISBLANK(C4),"",INT(MOD(C4,100000000)/10000000))</f>
        <v>0</v>
      </c>
      <c r="F4" s="35">
        <f t="shared" ref="F4:F67" si="2">IF(ISBLANK(C4),"",INT(MOD(C4,10000000)/1000000))</f>
        <v>0</v>
      </c>
      <c r="G4" s="35">
        <f t="shared" ref="G4:G67" si="3">IF(ISBLANK(C4),"",INT(MOD(C4,1000000)/100000))</f>
        <v>0</v>
      </c>
      <c r="H4" s="35">
        <f t="shared" ref="H4:H67" si="4">IF(ISBLANK(C4),"",INT(MOD(C4,100000)/10000))</f>
        <v>1</v>
      </c>
      <c r="I4" s="35">
        <f t="shared" ref="I4:I67" si="5">IF(ISBLANK(C4),"",INT(MOD(C4,10000)/1000))</f>
        <v>0</v>
      </c>
      <c r="J4" s="35">
        <f t="shared" ref="J4:J67" si="6">IF(ISBLANK(C4),"",INT(MOD(C4,1000)/100))</f>
        <v>0</v>
      </c>
      <c r="K4" s="35">
        <f t="shared" ref="K4:K67" si="7">IF(ISBLANK(C4),"",INT(MOD(C4,100)/10))</f>
        <v>0</v>
      </c>
      <c r="L4" s="124">
        <f t="shared" ref="L4:L67" si="8">IF(ISBLANK(C4),"",INT(MOD(C4,10)/1))</f>
        <v>1</v>
      </c>
      <c r="M4" s="134">
        <f t="shared" ref="M4:M67" si="9">IF(ISBLANK(C4),"",(SUM(D4:L4)))</f>
        <v>3</v>
      </c>
      <c r="N4" s="24"/>
      <c r="O4" s="151"/>
      <c r="P4" s="151"/>
      <c r="Q4" s="151"/>
      <c r="R4" s="151"/>
      <c r="S4" s="151"/>
      <c r="T4" s="151"/>
      <c r="U4" s="24"/>
      <c r="V4" s="24"/>
      <c r="W4" s="26"/>
      <c r="X4" s="26"/>
      <c r="Y4" s="24"/>
    </row>
    <row r="5" spans="2:25" s="28" customFormat="1" ht="26.25" customHeight="1">
      <c r="B5" s="32">
        <f t="shared" ref="B5:B67" si="10">B4+1</f>
        <v>2</v>
      </c>
      <c r="C5" s="135" t="s">
        <v>241</v>
      </c>
      <c r="D5" s="75">
        <f t="shared" si="0"/>
        <v>0</v>
      </c>
      <c r="E5" s="129">
        <f t="shared" si="1"/>
        <v>0</v>
      </c>
      <c r="F5" s="35">
        <f t="shared" si="2"/>
        <v>0</v>
      </c>
      <c r="G5" s="35">
        <f t="shared" si="3"/>
        <v>0</v>
      </c>
      <c r="H5" s="35">
        <f t="shared" si="4"/>
        <v>0</v>
      </c>
      <c r="I5" s="35">
        <f t="shared" si="5"/>
        <v>0</v>
      </c>
      <c r="J5" s="35">
        <f t="shared" si="6"/>
        <v>0</v>
      </c>
      <c r="K5" s="35">
        <f t="shared" si="7"/>
        <v>0</v>
      </c>
      <c r="L5" s="124">
        <f t="shared" si="8"/>
        <v>1</v>
      </c>
      <c r="M5" s="76">
        <f t="shared" si="9"/>
        <v>1</v>
      </c>
      <c r="N5" s="24"/>
      <c r="O5" s="151"/>
      <c r="P5" s="151"/>
      <c r="Q5" s="151"/>
      <c r="R5" s="151"/>
      <c r="S5" s="151"/>
      <c r="T5" s="151"/>
      <c r="U5" s="24"/>
      <c r="V5" s="24"/>
      <c r="W5" s="26"/>
      <c r="X5" s="26"/>
      <c r="Y5" s="24"/>
    </row>
    <row r="6" spans="2:25" s="28" customFormat="1" ht="26.25" customHeight="1">
      <c r="B6" s="32">
        <f t="shared" si="10"/>
        <v>3</v>
      </c>
      <c r="C6" s="135" t="s">
        <v>241</v>
      </c>
      <c r="D6" s="75">
        <f t="shared" si="0"/>
        <v>0</v>
      </c>
      <c r="E6" s="129">
        <f t="shared" si="1"/>
        <v>0</v>
      </c>
      <c r="F6" s="35">
        <f t="shared" si="2"/>
        <v>0</v>
      </c>
      <c r="G6" s="35">
        <f t="shared" si="3"/>
        <v>0</v>
      </c>
      <c r="H6" s="35">
        <f t="shared" si="4"/>
        <v>0</v>
      </c>
      <c r="I6" s="35">
        <f t="shared" si="5"/>
        <v>0</v>
      </c>
      <c r="J6" s="35">
        <f t="shared" si="6"/>
        <v>0</v>
      </c>
      <c r="K6" s="35">
        <f t="shared" si="7"/>
        <v>0</v>
      </c>
      <c r="L6" s="124">
        <f t="shared" si="8"/>
        <v>1</v>
      </c>
      <c r="M6" s="76">
        <f t="shared" si="9"/>
        <v>1</v>
      </c>
      <c r="N6" s="24"/>
      <c r="O6" s="151"/>
      <c r="P6" s="151"/>
      <c r="Q6" s="151"/>
      <c r="R6" s="151"/>
      <c r="S6" s="151"/>
      <c r="T6" s="151"/>
      <c r="U6" s="24"/>
      <c r="V6" s="24"/>
      <c r="W6" s="26"/>
      <c r="X6" s="26"/>
      <c r="Y6" s="24"/>
    </row>
    <row r="7" spans="2:25" s="28" customFormat="1" ht="26.25" customHeight="1">
      <c r="B7" s="32">
        <f t="shared" si="10"/>
        <v>4</v>
      </c>
      <c r="C7" s="135" t="s">
        <v>242</v>
      </c>
      <c r="D7" s="75">
        <f t="shared" si="0"/>
        <v>1</v>
      </c>
      <c r="E7" s="129">
        <f t="shared" si="1"/>
        <v>0</v>
      </c>
      <c r="F7" s="35">
        <f t="shared" si="2"/>
        <v>0</v>
      </c>
      <c r="G7" s="35">
        <f t="shared" si="3"/>
        <v>1</v>
      </c>
      <c r="H7" s="35">
        <f t="shared" si="4"/>
        <v>1</v>
      </c>
      <c r="I7" s="35">
        <f t="shared" si="5"/>
        <v>0</v>
      </c>
      <c r="J7" s="35">
        <f t="shared" si="6"/>
        <v>0</v>
      </c>
      <c r="K7" s="35">
        <f t="shared" si="7"/>
        <v>1</v>
      </c>
      <c r="L7" s="124">
        <f t="shared" si="8"/>
        <v>1</v>
      </c>
      <c r="M7" s="76">
        <f t="shared" si="9"/>
        <v>5</v>
      </c>
      <c r="N7" s="24"/>
      <c r="O7" s="26"/>
      <c r="P7" s="24"/>
      <c r="Q7" s="24"/>
      <c r="R7" s="25"/>
      <c r="S7" s="24"/>
      <c r="T7" s="24"/>
      <c r="U7" s="24"/>
      <c r="V7" s="24"/>
      <c r="W7" s="26"/>
      <c r="X7" s="26"/>
      <c r="Y7" s="24"/>
    </row>
    <row r="8" spans="2:25" s="28" customFormat="1" ht="26.25" customHeight="1">
      <c r="B8" s="32">
        <f t="shared" si="10"/>
        <v>5</v>
      </c>
      <c r="C8" s="135" t="s">
        <v>243</v>
      </c>
      <c r="D8" s="75">
        <f t="shared" si="0"/>
        <v>1</v>
      </c>
      <c r="E8" s="129">
        <f t="shared" si="1"/>
        <v>0</v>
      </c>
      <c r="F8" s="35">
        <f t="shared" si="2"/>
        <v>0</v>
      </c>
      <c r="G8" s="35">
        <f t="shared" si="3"/>
        <v>0</v>
      </c>
      <c r="H8" s="35">
        <f t="shared" si="4"/>
        <v>1</v>
      </c>
      <c r="I8" s="35">
        <f t="shared" si="5"/>
        <v>1</v>
      </c>
      <c r="J8" s="35">
        <f t="shared" si="6"/>
        <v>1</v>
      </c>
      <c r="K8" s="35">
        <f t="shared" si="7"/>
        <v>0</v>
      </c>
      <c r="L8" s="124">
        <f t="shared" si="8"/>
        <v>1</v>
      </c>
      <c r="M8" s="76">
        <f t="shared" si="9"/>
        <v>5</v>
      </c>
      <c r="N8" s="24"/>
      <c r="O8" s="26"/>
      <c r="P8" s="24"/>
      <c r="Q8" s="24"/>
      <c r="R8" s="25"/>
      <c r="S8" s="24"/>
      <c r="T8" s="24"/>
      <c r="U8" s="24"/>
      <c r="V8" s="24"/>
      <c r="W8" s="26"/>
      <c r="X8" s="26"/>
      <c r="Y8" s="24"/>
    </row>
    <row r="9" spans="2:25" s="28" customFormat="1" ht="26.25" customHeight="1">
      <c r="B9" s="32">
        <f t="shared" si="10"/>
        <v>6</v>
      </c>
      <c r="C9" s="135" t="s">
        <v>244</v>
      </c>
      <c r="D9" s="75">
        <f t="shared" si="0"/>
        <v>0</v>
      </c>
      <c r="E9" s="129">
        <f t="shared" si="1"/>
        <v>1</v>
      </c>
      <c r="F9" s="35">
        <f t="shared" si="2"/>
        <v>1</v>
      </c>
      <c r="G9" s="35">
        <f t="shared" si="3"/>
        <v>3</v>
      </c>
      <c r="H9" s="35">
        <f t="shared" si="4"/>
        <v>0</v>
      </c>
      <c r="I9" s="35">
        <f t="shared" si="5"/>
        <v>1</v>
      </c>
      <c r="J9" s="35">
        <f t="shared" si="6"/>
        <v>1</v>
      </c>
      <c r="K9" s="35">
        <f t="shared" si="7"/>
        <v>3</v>
      </c>
      <c r="L9" s="124">
        <f t="shared" si="8"/>
        <v>1</v>
      </c>
      <c r="M9" s="76">
        <f t="shared" si="9"/>
        <v>11</v>
      </c>
      <c r="N9" s="24"/>
      <c r="O9" s="26"/>
      <c r="P9" s="24"/>
      <c r="Q9" s="24"/>
      <c r="R9" s="25"/>
      <c r="S9" s="24"/>
      <c r="T9" s="24"/>
      <c r="U9" s="24"/>
      <c r="V9" s="24"/>
      <c r="W9" s="26"/>
      <c r="X9" s="26"/>
      <c r="Y9" s="24"/>
    </row>
    <row r="10" spans="2:25" s="28" customFormat="1" ht="26.25" customHeight="1">
      <c r="B10" s="32">
        <f t="shared" si="10"/>
        <v>7</v>
      </c>
      <c r="C10" s="135" t="s">
        <v>242</v>
      </c>
      <c r="D10" s="75">
        <f t="shared" si="0"/>
        <v>1</v>
      </c>
      <c r="E10" s="129">
        <f t="shared" si="1"/>
        <v>0</v>
      </c>
      <c r="F10" s="35">
        <f t="shared" si="2"/>
        <v>0</v>
      </c>
      <c r="G10" s="35">
        <f t="shared" si="3"/>
        <v>1</v>
      </c>
      <c r="H10" s="35">
        <f t="shared" si="4"/>
        <v>1</v>
      </c>
      <c r="I10" s="35">
        <f t="shared" si="5"/>
        <v>0</v>
      </c>
      <c r="J10" s="35">
        <f t="shared" si="6"/>
        <v>0</v>
      </c>
      <c r="K10" s="35">
        <f t="shared" si="7"/>
        <v>1</v>
      </c>
      <c r="L10" s="124">
        <f t="shared" si="8"/>
        <v>1</v>
      </c>
      <c r="M10" s="76">
        <f t="shared" si="9"/>
        <v>5</v>
      </c>
      <c r="N10" s="24"/>
      <c r="O10" s="26"/>
      <c r="P10" s="24"/>
      <c r="Q10" s="24"/>
      <c r="R10" s="25"/>
      <c r="S10" s="24"/>
      <c r="T10" s="24"/>
      <c r="U10" s="24"/>
      <c r="V10" s="24"/>
      <c r="W10" s="26"/>
      <c r="X10" s="26"/>
      <c r="Y10" s="24"/>
    </row>
    <row r="11" spans="2:25" s="28" customFormat="1" ht="26.25" customHeight="1">
      <c r="B11" s="32">
        <f t="shared" si="10"/>
        <v>8</v>
      </c>
      <c r="C11" s="135" t="s">
        <v>242</v>
      </c>
      <c r="D11" s="75">
        <f t="shared" si="0"/>
        <v>1</v>
      </c>
      <c r="E11" s="129">
        <f t="shared" si="1"/>
        <v>0</v>
      </c>
      <c r="F11" s="35">
        <f t="shared" si="2"/>
        <v>0</v>
      </c>
      <c r="G11" s="35">
        <f t="shared" si="3"/>
        <v>1</v>
      </c>
      <c r="H11" s="35">
        <f t="shared" si="4"/>
        <v>1</v>
      </c>
      <c r="I11" s="35">
        <f t="shared" si="5"/>
        <v>0</v>
      </c>
      <c r="J11" s="35">
        <f t="shared" si="6"/>
        <v>0</v>
      </c>
      <c r="K11" s="35">
        <f t="shared" si="7"/>
        <v>1</v>
      </c>
      <c r="L11" s="124">
        <f t="shared" si="8"/>
        <v>1</v>
      </c>
      <c r="M11" s="76">
        <f t="shared" si="9"/>
        <v>5</v>
      </c>
      <c r="N11" s="24"/>
      <c r="O11" s="26"/>
      <c r="P11" s="24"/>
      <c r="Q11" s="24"/>
      <c r="R11" s="25"/>
      <c r="S11" s="24"/>
      <c r="T11" s="24"/>
      <c r="U11" s="24"/>
      <c r="V11" s="24"/>
      <c r="W11" s="26"/>
      <c r="X11" s="26"/>
      <c r="Y11" s="24"/>
    </row>
    <row r="12" spans="2:25" s="28" customFormat="1" ht="26.25" customHeight="1">
      <c r="B12" s="32">
        <f t="shared" si="10"/>
        <v>9</v>
      </c>
      <c r="C12" s="135" t="s">
        <v>241</v>
      </c>
      <c r="D12" s="75">
        <f t="shared" si="0"/>
        <v>0</v>
      </c>
      <c r="E12" s="129">
        <f t="shared" si="1"/>
        <v>0</v>
      </c>
      <c r="F12" s="35">
        <f t="shared" si="2"/>
        <v>0</v>
      </c>
      <c r="G12" s="35">
        <f t="shared" si="3"/>
        <v>0</v>
      </c>
      <c r="H12" s="35">
        <f t="shared" si="4"/>
        <v>0</v>
      </c>
      <c r="I12" s="35">
        <f t="shared" si="5"/>
        <v>0</v>
      </c>
      <c r="J12" s="35">
        <f t="shared" si="6"/>
        <v>0</v>
      </c>
      <c r="K12" s="35">
        <f t="shared" si="7"/>
        <v>0</v>
      </c>
      <c r="L12" s="124">
        <f t="shared" si="8"/>
        <v>1</v>
      </c>
      <c r="M12" s="76">
        <f t="shared" si="9"/>
        <v>1</v>
      </c>
      <c r="N12" s="24"/>
      <c r="O12" s="26"/>
      <c r="P12" s="24"/>
      <c r="Q12" s="24"/>
      <c r="R12" s="25"/>
      <c r="S12" s="24"/>
      <c r="T12" s="24"/>
      <c r="U12" s="24"/>
      <c r="V12" s="24"/>
      <c r="W12" s="26"/>
      <c r="X12" s="26"/>
      <c r="Y12" s="24"/>
    </row>
    <row r="13" spans="2:25" s="28" customFormat="1" ht="26.25" customHeight="1">
      <c r="B13" s="32">
        <f t="shared" si="10"/>
        <v>10</v>
      </c>
      <c r="C13" s="135" t="s">
        <v>245</v>
      </c>
      <c r="D13" s="75">
        <f t="shared" si="0"/>
        <v>1</v>
      </c>
      <c r="E13" s="129">
        <f t="shared" si="1"/>
        <v>1</v>
      </c>
      <c r="F13" s="35">
        <f t="shared" si="2"/>
        <v>1</v>
      </c>
      <c r="G13" s="35">
        <f t="shared" si="3"/>
        <v>1</v>
      </c>
      <c r="H13" s="35">
        <f t="shared" si="4"/>
        <v>1</v>
      </c>
      <c r="I13" s="35">
        <f t="shared" si="5"/>
        <v>1</v>
      </c>
      <c r="J13" s="35">
        <f t="shared" si="6"/>
        <v>1</v>
      </c>
      <c r="K13" s="35">
        <f t="shared" si="7"/>
        <v>3</v>
      </c>
      <c r="L13" s="124">
        <f t="shared" si="8"/>
        <v>0</v>
      </c>
      <c r="M13" s="76">
        <f t="shared" si="9"/>
        <v>10</v>
      </c>
      <c r="N13" s="24"/>
      <c r="O13" s="26"/>
      <c r="P13" s="24"/>
      <c r="Q13" s="24"/>
      <c r="R13" s="25"/>
      <c r="S13" s="24"/>
      <c r="T13" s="24"/>
      <c r="U13" s="24"/>
      <c r="V13" s="24"/>
      <c r="W13" s="26"/>
      <c r="X13" s="26"/>
      <c r="Y13" s="24"/>
    </row>
    <row r="14" spans="2:25" s="28" customFormat="1" ht="26.25" customHeight="1">
      <c r="B14" s="32">
        <f t="shared" si="10"/>
        <v>11</v>
      </c>
      <c r="C14" s="135"/>
      <c r="D14" s="75" t="str">
        <f t="shared" si="0"/>
        <v/>
      </c>
      <c r="E14" s="129" t="str">
        <f t="shared" si="1"/>
        <v/>
      </c>
      <c r="F14" s="35" t="str">
        <f t="shared" si="2"/>
        <v/>
      </c>
      <c r="G14" s="35" t="str">
        <f t="shared" si="3"/>
        <v/>
      </c>
      <c r="H14" s="35" t="str">
        <f t="shared" si="4"/>
        <v/>
      </c>
      <c r="I14" s="35" t="str">
        <f t="shared" si="5"/>
        <v/>
      </c>
      <c r="J14" s="35" t="str">
        <f t="shared" si="6"/>
        <v/>
      </c>
      <c r="K14" s="35" t="str">
        <f t="shared" si="7"/>
        <v/>
      </c>
      <c r="L14" s="124" t="str">
        <f t="shared" si="8"/>
        <v/>
      </c>
      <c r="M14" s="76" t="str">
        <f t="shared" si="9"/>
        <v/>
      </c>
      <c r="N14" s="24"/>
    </row>
    <row r="15" spans="2:25" s="28" customFormat="1" ht="26.25" customHeight="1">
      <c r="B15" s="32">
        <f t="shared" si="10"/>
        <v>12</v>
      </c>
      <c r="C15" s="135" t="s">
        <v>246</v>
      </c>
      <c r="D15" s="75">
        <f t="shared" si="0"/>
        <v>1</v>
      </c>
      <c r="E15" s="129">
        <f t="shared" si="1"/>
        <v>0</v>
      </c>
      <c r="F15" s="35">
        <f t="shared" si="2"/>
        <v>0</v>
      </c>
      <c r="G15" s="35">
        <f t="shared" si="3"/>
        <v>0</v>
      </c>
      <c r="H15" s="35">
        <f t="shared" si="4"/>
        <v>1</v>
      </c>
      <c r="I15" s="35">
        <f t="shared" si="5"/>
        <v>0</v>
      </c>
      <c r="J15" s="35">
        <f t="shared" si="6"/>
        <v>0</v>
      </c>
      <c r="K15" s="35">
        <f t="shared" si="7"/>
        <v>1</v>
      </c>
      <c r="L15" s="124">
        <f t="shared" si="8"/>
        <v>1</v>
      </c>
      <c r="M15" s="76">
        <f t="shared" si="9"/>
        <v>4</v>
      </c>
      <c r="N15" s="24"/>
    </row>
    <row r="16" spans="2:25" s="28" customFormat="1" ht="26.25" customHeight="1">
      <c r="B16" s="32">
        <f t="shared" si="10"/>
        <v>13</v>
      </c>
      <c r="C16" s="135" t="s">
        <v>247</v>
      </c>
      <c r="D16" s="75">
        <f t="shared" si="0"/>
        <v>1</v>
      </c>
      <c r="E16" s="129">
        <f t="shared" si="1"/>
        <v>1</v>
      </c>
      <c r="F16" s="35">
        <f t="shared" si="2"/>
        <v>1</v>
      </c>
      <c r="G16" s="35">
        <f t="shared" si="3"/>
        <v>3</v>
      </c>
      <c r="H16" s="35">
        <f t="shared" si="4"/>
        <v>1</v>
      </c>
      <c r="I16" s="35">
        <f t="shared" si="5"/>
        <v>1</v>
      </c>
      <c r="J16" s="35">
        <f t="shared" si="6"/>
        <v>1</v>
      </c>
      <c r="K16" s="35">
        <f t="shared" si="7"/>
        <v>3</v>
      </c>
      <c r="L16" s="124">
        <f t="shared" si="8"/>
        <v>1</v>
      </c>
      <c r="M16" s="76">
        <f t="shared" si="9"/>
        <v>13</v>
      </c>
      <c r="N16" s="24"/>
    </row>
    <row r="17" spans="2:14" s="28" customFormat="1" ht="26.25" customHeight="1">
      <c r="B17" s="32">
        <f t="shared" si="10"/>
        <v>14</v>
      </c>
      <c r="C17" s="135" t="s">
        <v>242</v>
      </c>
      <c r="D17" s="75">
        <f t="shared" si="0"/>
        <v>1</v>
      </c>
      <c r="E17" s="129">
        <f t="shared" si="1"/>
        <v>0</v>
      </c>
      <c r="F17" s="35">
        <f t="shared" si="2"/>
        <v>0</v>
      </c>
      <c r="G17" s="35">
        <f t="shared" si="3"/>
        <v>1</v>
      </c>
      <c r="H17" s="35">
        <f t="shared" si="4"/>
        <v>1</v>
      </c>
      <c r="I17" s="35">
        <f t="shared" si="5"/>
        <v>0</v>
      </c>
      <c r="J17" s="35">
        <f t="shared" si="6"/>
        <v>0</v>
      </c>
      <c r="K17" s="35">
        <f t="shared" si="7"/>
        <v>1</v>
      </c>
      <c r="L17" s="124">
        <f t="shared" si="8"/>
        <v>1</v>
      </c>
      <c r="M17" s="76">
        <f t="shared" si="9"/>
        <v>5</v>
      </c>
      <c r="N17" s="24"/>
    </row>
    <row r="18" spans="2:14" s="28" customFormat="1" ht="26.25" customHeight="1">
      <c r="B18" s="32">
        <f t="shared" si="10"/>
        <v>15</v>
      </c>
      <c r="C18" s="135" t="s">
        <v>248</v>
      </c>
      <c r="D18" s="75">
        <f t="shared" si="0"/>
        <v>1</v>
      </c>
      <c r="E18" s="129">
        <f t="shared" si="1"/>
        <v>0</v>
      </c>
      <c r="F18" s="35">
        <f t="shared" si="2"/>
        <v>0</v>
      </c>
      <c r="G18" s="35">
        <f t="shared" si="3"/>
        <v>3</v>
      </c>
      <c r="H18" s="35">
        <f t="shared" si="4"/>
        <v>1</v>
      </c>
      <c r="I18" s="35">
        <f t="shared" si="5"/>
        <v>0</v>
      </c>
      <c r="J18" s="35">
        <f t="shared" si="6"/>
        <v>0</v>
      </c>
      <c r="K18" s="35">
        <f t="shared" si="7"/>
        <v>3</v>
      </c>
      <c r="L18" s="124">
        <f t="shared" si="8"/>
        <v>0</v>
      </c>
      <c r="M18" s="76">
        <f t="shared" si="9"/>
        <v>8</v>
      </c>
      <c r="N18" s="24"/>
    </row>
    <row r="19" spans="2:14" s="28" customFormat="1" ht="26.25" customHeight="1">
      <c r="B19" s="32">
        <f t="shared" si="10"/>
        <v>16</v>
      </c>
      <c r="C19" s="135" t="s">
        <v>249</v>
      </c>
      <c r="D19" s="75">
        <f t="shared" si="0"/>
        <v>0</v>
      </c>
      <c r="E19" s="129">
        <f t="shared" si="1"/>
        <v>0</v>
      </c>
      <c r="F19" s="35">
        <f t="shared" si="2"/>
        <v>0</v>
      </c>
      <c r="G19" s="35">
        <f t="shared" si="3"/>
        <v>0</v>
      </c>
      <c r="H19" s="35">
        <f t="shared" si="4"/>
        <v>1</v>
      </c>
      <c r="I19" s="35">
        <f t="shared" si="5"/>
        <v>0</v>
      </c>
      <c r="J19" s="35">
        <f t="shared" si="6"/>
        <v>0</v>
      </c>
      <c r="K19" s="35">
        <f t="shared" si="7"/>
        <v>2</v>
      </c>
      <c r="L19" s="124">
        <f t="shared" si="8"/>
        <v>1</v>
      </c>
      <c r="M19" s="76">
        <f t="shared" si="9"/>
        <v>4</v>
      </c>
      <c r="N19" s="24"/>
    </row>
    <row r="20" spans="2:14" s="28" customFormat="1" ht="26.25" customHeight="1">
      <c r="B20" s="32">
        <f t="shared" si="10"/>
        <v>17</v>
      </c>
      <c r="C20" s="135" t="s">
        <v>241</v>
      </c>
      <c r="D20" s="75">
        <f t="shared" si="0"/>
        <v>0</v>
      </c>
      <c r="E20" s="129">
        <f t="shared" si="1"/>
        <v>0</v>
      </c>
      <c r="F20" s="35">
        <f t="shared" si="2"/>
        <v>0</v>
      </c>
      <c r="G20" s="35">
        <f t="shared" si="3"/>
        <v>0</v>
      </c>
      <c r="H20" s="35">
        <f t="shared" si="4"/>
        <v>0</v>
      </c>
      <c r="I20" s="35">
        <f t="shared" si="5"/>
        <v>0</v>
      </c>
      <c r="J20" s="35">
        <f t="shared" si="6"/>
        <v>0</v>
      </c>
      <c r="K20" s="35">
        <f t="shared" si="7"/>
        <v>0</v>
      </c>
      <c r="L20" s="124">
        <f t="shared" si="8"/>
        <v>1</v>
      </c>
      <c r="M20" s="76">
        <f t="shared" si="9"/>
        <v>1</v>
      </c>
      <c r="N20" s="24"/>
    </row>
    <row r="21" spans="2:14" s="28" customFormat="1" ht="26.25" customHeight="1">
      <c r="B21" s="32">
        <f t="shared" si="10"/>
        <v>18</v>
      </c>
      <c r="C21" s="135" t="s">
        <v>250</v>
      </c>
      <c r="D21" s="75">
        <f t="shared" si="0"/>
        <v>1</v>
      </c>
      <c r="E21" s="129">
        <f t="shared" si="1"/>
        <v>0</v>
      </c>
      <c r="F21" s="35">
        <f t="shared" si="2"/>
        <v>0</v>
      </c>
      <c r="G21" s="35">
        <f t="shared" si="3"/>
        <v>0</v>
      </c>
      <c r="H21" s="35">
        <f t="shared" si="4"/>
        <v>1</v>
      </c>
      <c r="I21" s="35">
        <f t="shared" si="5"/>
        <v>0</v>
      </c>
      <c r="J21" s="35">
        <f t="shared" si="6"/>
        <v>0</v>
      </c>
      <c r="K21" s="35">
        <f t="shared" si="7"/>
        <v>0</v>
      </c>
      <c r="L21" s="124">
        <f t="shared" si="8"/>
        <v>0</v>
      </c>
      <c r="M21" s="76">
        <f t="shared" si="9"/>
        <v>2</v>
      </c>
      <c r="N21" s="24"/>
    </row>
    <row r="22" spans="2:14" s="28" customFormat="1" ht="26.25" customHeight="1">
      <c r="B22" s="32">
        <f t="shared" si="10"/>
        <v>19</v>
      </c>
      <c r="C22" s="135" t="s">
        <v>251</v>
      </c>
      <c r="D22" s="75">
        <f t="shared" si="0"/>
        <v>1</v>
      </c>
      <c r="E22" s="129">
        <f t="shared" si="1"/>
        <v>0</v>
      </c>
      <c r="F22" s="35">
        <f t="shared" si="2"/>
        <v>0</v>
      </c>
      <c r="G22" s="35">
        <f t="shared" si="3"/>
        <v>1</v>
      </c>
      <c r="H22" s="35">
        <f t="shared" si="4"/>
        <v>1</v>
      </c>
      <c r="I22" s="35">
        <f t="shared" si="5"/>
        <v>1</v>
      </c>
      <c r="J22" s="35">
        <f t="shared" si="6"/>
        <v>1</v>
      </c>
      <c r="K22" s="35">
        <f t="shared" si="7"/>
        <v>3</v>
      </c>
      <c r="L22" s="124">
        <f t="shared" si="8"/>
        <v>1</v>
      </c>
      <c r="M22" s="76">
        <f t="shared" si="9"/>
        <v>9</v>
      </c>
      <c r="N22" s="24"/>
    </row>
    <row r="23" spans="2:14" s="28" customFormat="1" ht="26.25" customHeight="1">
      <c r="B23" s="32">
        <f t="shared" si="10"/>
        <v>20</v>
      </c>
      <c r="C23" s="135" t="s">
        <v>252</v>
      </c>
      <c r="D23" s="75">
        <f t="shared" si="0"/>
        <v>1</v>
      </c>
      <c r="E23" s="129">
        <f t="shared" si="1"/>
        <v>1</v>
      </c>
      <c r="F23" s="35">
        <f t="shared" si="2"/>
        <v>1</v>
      </c>
      <c r="G23" s="35">
        <f t="shared" si="3"/>
        <v>1</v>
      </c>
      <c r="H23" s="35">
        <f t="shared" si="4"/>
        <v>1</v>
      </c>
      <c r="I23" s="35">
        <f t="shared" si="5"/>
        <v>1</v>
      </c>
      <c r="J23" s="35">
        <f t="shared" si="6"/>
        <v>1</v>
      </c>
      <c r="K23" s="35">
        <f t="shared" si="7"/>
        <v>1</v>
      </c>
      <c r="L23" s="124">
        <f t="shared" si="8"/>
        <v>1</v>
      </c>
      <c r="M23" s="76">
        <f t="shared" si="9"/>
        <v>9</v>
      </c>
      <c r="N23" s="24"/>
    </row>
    <row r="24" spans="2:14" s="28" customFormat="1" ht="26.25" customHeight="1">
      <c r="B24" s="32">
        <f t="shared" si="10"/>
        <v>21</v>
      </c>
      <c r="C24" s="135" t="s">
        <v>253</v>
      </c>
      <c r="D24" s="75">
        <f t="shared" si="0"/>
        <v>1</v>
      </c>
      <c r="E24" s="129">
        <f t="shared" si="1"/>
        <v>0</v>
      </c>
      <c r="F24" s="35">
        <f t="shared" si="2"/>
        <v>0</v>
      </c>
      <c r="G24" s="35">
        <f t="shared" si="3"/>
        <v>1</v>
      </c>
      <c r="H24" s="35">
        <f t="shared" si="4"/>
        <v>1</v>
      </c>
      <c r="I24" s="35">
        <f t="shared" si="5"/>
        <v>0</v>
      </c>
      <c r="J24" s="35">
        <f t="shared" si="6"/>
        <v>0</v>
      </c>
      <c r="K24" s="35">
        <f t="shared" si="7"/>
        <v>1</v>
      </c>
      <c r="L24" s="124">
        <f t="shared" si="8"/>
        <v>0</v>
      </c>
      <c r="M24" s="76">
        <f t="shared" si="9"/>
        <v>4</v>
      </c>
      <c r="N24" s="24"/>
    </row>
    <row r="25" spans="2:14" s="28" customFormat="1" ht="26.25" customHeight="1">
      <c r="B25" s="32">
        <f t="shared" si="10"/>
        <v>22</v>
      </c>
      <c r="C25" s="135" t="s">
        <v>254</v>
      </c>
      <c r="D25" s="75">
        <f t="shared" si="0"/>
        <v>0</v>
      </c>
      <c r="E25" s="129">
        <f t="shared" si="1"/>
        <v>0</v>
      </c>
      <c r="F25" s="35">
        <f t="shared" si="2"/>
        <v>0</v>
      </c>
      <c r="G25" s="35">
        <f t="shared" si="3"/>
        <v>1</v>
      </c>
      <c r="H25" s="35">
        <f t="shared" si="4"/>
        <v>0</v>
      </c>
      <c r="I25" s="35">
        <f t="shared" si="5"/>
        <v>0</v>
      </c>
      <c r="J25" s="35">
        <f t="shared" si="6"/>
        <v>0</v>
      </c>
      <c r="K25" s="35">
        <f t="shared" si="7"/>
        <v>0</v>
      </c>
      <c r="L25" s="124">
        <f t="shared" si="8"/>
        <v>0</v>
      </c>
      <c r="M25" s="76">
        <f t="shared" si="9"/>
        <v>1</v>
      </c>
      <c r="N25" s="24"/>
    </row>
    <row r="26" spans="2:14" s="28" customFormat="1" ht="26.25" customHeight="1">
      <c r="B26" s="32">
        <f t="shared" si="10"/>
        <v>23</v>
      </c>
      <c r="C26" s="135" t="s">
        <v>255</v>
      </c>
      <c r="D26" s="75">
        <f t="shared" si="0"/>
        <v>1</v>
      </c>
      <c r="E26" s="129">
        <f t="shared" si="1"/>
        <v>0</v>
      </c>
      <c r="F26" s="35">
        <f t="shared" si="2"/>
        <v>0</v>
      </c>
      <c r="G26" s="35">
        <f t="shared" si="3"/>
        <v>3</v>
      </c>
      <c r="H26" s="35">
        <f t="shared" si="4"/>
        <v>1</v>
      </c>
      <c r="I26" s="35">
        <f t="shared" si="5"/>
        <v>0</v>
      </c>
      <c r="J26" s="35">
        <f t="shared" si="6"/>
        <v>0</v>
      </c>
      <c r="K26" s="35">
        <f t="shared" si="7"/>
        <v>3</v>
      </c>
      <c r="L26" s="124">
        <f t="shared" si="8"/>
        <v>1</v>
      </c>
      <c r="M26" s="76">
        <f t="shared" si="9"/>
        <v>9</v>
      </c>
      <c r="N26" s="24"/>
    </row>
    <row r="27" spans="2:14" s="28" customFormat="1" ht="26.25" customHeight="1">
      <c r="B27" s="32">
        <f t="shared" si="10"/>
        <v>24</v>
      </c>
      <c r="C27" s="135" t="s">
        <v>256</v>
      </c>
      <c r="D27" s="75">
        <f t="shared" si="0"/>
        <v>1</v>
      </c>
      <c r="E27" s="129">
        <f t="shared" si="1"/>
        <v>0</v>
      </c>
      <c r="F27" s="35">
        <f t="shared" si="2"/>
        <v>0</v>
      </c>
      <c r="G27" s="35">
        <f t="shared" si="3"/>
        <v>3</v>
      </c>
      <c r="H27" s="35">
        <f t="shared" si="4"/>
        <v>1</v>
      </c>
      <c r="I27" s="35">
        <f t="shared" si="5"/>
        <v>0</v>
      </c>
      <c r="J27" s="35">
        <f t="shared" si="6"/>
        <v>1</v>
      </c>
      <c r="K27" s="35">
        <f t="shared" si="7"/>
        <v>1</v>
      </c>
      <c r="L27" s="124">
        <f t="shared" si="8"/>
        <v>1</v>
      </c>
      <c r="M27" s="76">
        <f t="shared" si="9"/>
        <v>8</v>
      </c>
      <c r="N27" s="24"/>
    </row>
    <row r="28" spans="2:14" s="28" customFormat="1" ht="26.25" customHeight="1">
      <c r="B28" s="32">
        <f t="shared" si="10"/>
        <v>25</v>
      </c>
      <c r="C28" s="135" t="s">
        <v>257</v>
      </c>
      <c r="D28" s="75">
        <f t="shared" si="0"/>
        <v>1</v>
      </c>
      <c r="E28" s="129">
        <f t="shared" si="1"/>
        <v>0</v>
      </c>
      <c r="F28" s="35">
        <f t="shared" si="2"/>
        <v>0</v>
      </c>
      <c r="G28" s="35">
        <f t="shared" si="3"/>
        <v>3</v>
      </c>
      <c r="H28" s="35">
        <f t="shared" si="4"/>
        <v>1</v>
      </c>
      <c r="I28" s="35">
        <f t="shared" si="5"/>
        <v>0</v>
      </c>
      <c r="J28" s="35">
        <f t="shared" si="6"/>
        <v>0</v>
      </c>
      <c r="K28" s="35">
        <f t="shared" si="7"/>
        <v>1</v>
      </c>
      <c r="L28" s="124">
        <f t="shared" si="8"/>
        <v>1</v>
      </c>
      <c r="M28" s="76">
        <f t="shared" si="9"/>
        <v>7</v>
      </c>
      <c r="N28" s="24"/>
    </row>
    <row r="29" spans="2:14" s="28" customFormat="1" ht="26.25" customHeight="1">
      <c r="B29" s="32">
        <f t="shared" si="10"/>
        <v>26</v>
      </c>
      <c r="C29" s="135" t="s">
        <v>258</v>
      </c>
      <c r="D29" s="75">
        <f t="shared" si="0"/>
        <v>0</v>
      </c>
      <c r="E29" s="129">
        <f t="shared" si="1"/>
        <v>0</v>
      </c>
      <c r="F29" s="35">
        <f t="shared" si="2"/>
        <v>0</v>
      </c>
      <c r="G29" s="35">
        <f t="shared" si="3"/>
        <v>3</v>
      </c>
      <c r="H29" s="35">
        <f t="shared" si="4"/>
        <v>1</v>
      </c>
      <c r="I29" s="35">
        <f t="shared" si="5"/>
        <v>0</v>
      </c>
      <c r="J29" s="35">
        <f t="shared" si="6"/>
        <v>0</v>
      </c>
      <c r="K29" s="35">
        <f t="shared" si="7"/>
        <v>3</v>
      </c>
      <c r="L29" s="124">
        <f t="shared" si="8"/>
        <v>1</v>
      </c>
      <c r="M29" s="76">
        <f t="shared" si="9"/>
        <v>8</v>
      </c>
      <c r="N29" s="24"/>
    </row>
    <row r="30" spans="2:14" s="28" customFormat="1" ht="26.25" customHeight="1">
      <c r="B30" s="32">
        <f t="shared" si="10"/>
        <v>27</v>
      </c>
      <c r="C30" s="135" t="s">
        <v>259</v>
      </c>
      <c r="D30" s="75">
        <f t="shared" si="0"/>
        <v>0</v>
      </c>
      <c r="E30" s="129">
        <f t="shared" si="1"/>
        <v>0</v>
      </c>
      <c r="F30" s="35">
        <f t="shared" si="2"/>
        <v>0</v>
      </c>
      <c r="G30" s="35">
        <f t="shared" si="3"/>
        <v>0</v>
      </c>
      <c r="H30" s="35">
        <f t="shared" si="4"/>
        <v>0</v>
      </c>
      <c r="I30" s="35">
        <f t="shared" si="5"/>
        <v>0</v>
      </c>
      <c r="J30" s="35">
        <f t="shared" si="6"/>
        <v>0</v>
      </c>
      <c r="K30" s="35">
        <f t="shared" si="7"/>
        <v>1</v>
      </c>
      <c r="L30" s="124">
        <f t="shared" si="8"/>
        <v>0</v>
      </c>
      <c r="M30" s="76">
        <f t="shared" si="9"/>
        <v>1</v>
      </c>
      <c r="N30" s="24"/>
    </row>
    <row r="31" spans="2:14" s="28" customFormat="1" ht="26.25" customHeight="1">
      <c r="B31" s="32">
        <f t="shared" si="10"/>
        <v>28</v>
      </c>
      <c r="C31" s="135" t="s">
        <v>252</v>
      </c>
      <c r="D31" s="75">
        <f t="shared" si="0"/>
        <v>1</v>
      </c>
      <c r="E31" s="129">
        <f t="shared" si="1"/>
        <v>1</v>
      </c>
      <c r="F31" s="35">
        <f t="shared" si="2"/>
        <v>1</v>
      </c>
      <c r="G31" s="35">
        <f t="shared" si="3"/>
        <v>1</v>
      </c>
      <c r="H31" s="35">
        <f t="shared" si="4"/>
        <v>1</v>
      </c>
      <c r="I31" s="35">
        <f t="shared" si="5"/>
        <v>1</v>
      </c>
      <c r="J31" s="35">
        <f t="shared" si="6"/>
        <v>1</v>
      </c>
      <c r="K31" s="35">
        <f t="shared" si="7"/>
        <v>1</v>
      </c>
      <c r="L31" s="124">
        <f t="shared" si="8"/>
        <v>1</v>
      </c>
      <c r="M31" s="76">
        <f t="shared" si="9"/>
        <v>9</v>
      </c>
      <c r="N31" s="24"/>
    </row>
    <row r="32" spans="2:14" s="28" customFormat="1" ht="26.25" customHeight="1">
      <c r="B32" s="32">
        <f t="shared" si="10"/>
        <v>29</v>
      </c>
      <c r="C32" s="135" t="s">
        <v>293</v>
      </c>
      <c r="D32" s="75">
        <f t="shared" si="0"/>
        <v>0</v>
      </c>
      <c r="E32" s="129">
        <f t="shared" si="1"/>
        <v>0</v>
      </c>
      <c r="F32" s="35">
        <f t="shared" si="2"/>
        <v>0</v>
      </c>
      <c r="G32" s="35">
        <f t="shared" si="3"/>
        <v>3</v>
      </c>
      <c r="H32" s="35">
        <f t="shared" si="4"/>
        <v>1</v>
      </c>
      <c r="I32" s="35">
        <f t="shared" si="5"/>
        <v>0</v>
      </c>
      <c r="J32" s="35">
        <f t="shared" si="6"/>
        <v>0</v>
      </c>
      <c r="K32" s="35">
        <f t="shared" si="7"/>
        <v>1</v>
      </c>
      <c r="L32" s="124">
        <f t="shared" si="8"/>
        <v>1</v>
      </c>
      <c r="M32" s="76">
        <f t="shared" si="9"/>
        <v>6</v>
      </c>
      <c r="N32" s="24"/>
    </row>
    <row r="33" spans="2:14" s="28" customFormat="1" ht="26.25" customHeight="1">
      <c r="B33" s="32">
        <f t="shared" si="10"/>
        <v>30</v>
      </c>
      <c r="C33" s="135" t="s">
        <v>260</v>
      </c>
      <c r="D33" s="75">
        <f t="shared" si="0"/>
        <v>1</v>
      </c>
      <c r="E33" s="129">
        <f t="shared" si="1"/>
        <v>0</v>
      </c>
      <c r="F33" s="35">
        <f t="shared" si="2"/>
        <v>0</v>
      </c>
      <c r="G33" s="35">
        <f t="shared" si="3"/>
        <v>0</v>
      </c>
      <c r="H33" s="35">
        <f t="shared" si="4"/>
        <v>0</v>
      </c>
      <c r="I33" s="35">
        <f t="shared" si="5"/>
        <v>0</v>
      </c>
      <c r="J33" s="35">
        <f t="shared" si="6"/>
        <v>0</v>
      </c>
      <c r="K33" s="35">
        <f t="shared" si="7"/>
        <v>0</v>
      </c>
      <c r="L33" s="124">
        <f t="shared" si="8"/>
        <v>1</v>
      </c>
      <c r="M33" s="76">
        <f t="shared" si="9"/>
        <v>2</v>
      </c>
      <c r="N33" s="24"/>
    </row>
    <row r="34" spans="2:14" s="28" customFormat="1" ht="26.25" customHeight="1">
      <c r="B34" s="32">
        <f t="shared" si="10"/>
        <v>31</v>
      </c>
      <c r="C34" s="135" t="s">
        <v>261</v>
      </c>
      <c r="D34" s="75">
        <f t="shared" si="0"/>
        <v>1</v>
      </c>
      <c r="E34" s="129">
        <f t="shared" si="1"/>
        <v>0</v>
      </c>
      <c r="F34" s="35">
        <f t="shared" si="2"/>
        <v>0</v>
      </c>
      <c r="G34" s="35">
        <f t="shared" si="3"/>
        <v>2</v>
      </c>
      <c r="H34" s="35">
        <f t="shared" si="4"/>
        <v>1</v>
      </c>
      <c r="I34" s="35">
        <f t="shared" si="5"/>
        <v>0</v>
      </c>
      <c r="J34" s="35">
        <f t="shared" si="6"/>
        <v>0</v>
      </c>
      <c r="K34" s="35">
        <f t="shared" si="7"/>
        <v>2</v>
      </c>
      <c r="L34" s="124">
        <f t="shared" si="8"/>
        <v>0</v>
      </c>
      <c r="M34" s="76">
        <f t="shared" si="9"/>
        <v>6</v>
      </c>
      <c r="N34" s="24"/>
    </row>
    <row r="35" spans="2:14" s="28" customFormat="1" ht="26.25" customHeight="1">
      <c r="B35" s="32">
        <f t="shared" si="10"/>
        <v>32</v>
      </c>
      <c r="C35" s="135" t="s">
        <v>242</v>
      </c>
      <c r="D35" s="75">
        <f t="shared" si="0"/>
        <v>1</v>
      </c>
      <c r="E35" s="129">
        <f t="shared" si="1"/>
        <v>0</v>
      </c>
      <c r="F35" s="35">
        <f t="shared" si="2"/>
        <v>0</v>
      </c>
      <c r="G35" s="35">
        <f t="shared" si="3"/>
        <v>1</v>
      </c>
      <c r="H35" s="35">
        <f t="shared" si="4"/>
        <v>1</v>
      </c>
      <c r="I35" s="35">
        <f t="shared" si="5"/>
        <v>0</v>
      </c>
      <c r="J35" s="35">
        <f t="shared" si="6"/>
        <v>0</v>
      </c>
      <c r="K35" s="35">
        <f t="shared" si="7"/>
        <v>1</v>
      </c>
      <c r="L35" s="124">
        <f t="shared" si="8"/>
        <v>1</v>
      </c>
      <c r="M35" s="76">
        <f t="shared" si="9"/>
        <v>5</v>
      </c>
      <c r="N35" s="24"/>
    </row>
    <row r="36" spans="2:14" s="28" customFormat="1" ht="26.25" customHeight="1">
      <c r="B36" s="32">
        <f t="shared" si="10"/>
        <v>33</v>
      </c>
      <c r="C36" s="135" t="s">
        <v>262</v>
      </c>
      <c r="D36" s="75">
        <f t="shared" si="0"/>
        <v>1</v>
      </c>
      <c r="E36" s="129">
        <f t="shared" si="1"/>
        <v>0</v>
      </c>
      <c r="F36" s="35">
        <f t="shared" si="2"/>
        <v>0</v>
      </c>
      <c r="G36" s="35">
        <f t="shared" si="3"/>
        <v>3</v>
      </c>
      <c r="H36" s="35">
        <f t="shared" si="4"/>
        <v>1</v>
      </c>
      <c r="I36" s="35">
        <f t="shared" si="5"/>
        <v>0</v>
      </c>
      <c r="J36" s="35">
        <f t="shared" si="6"/>
        <v>1</v>
      </c>
      <c r="K36" s="35">
        <f t="shared" si="7"/>
        <v>3</v>
      </c>
      <c r="L36" s="124">
        <f t="shared" si="8"/>
        <v>1</v>
      </c>
      <c r="M36" s="76">
        <f t="shared" si="9"/>
        <v>10</v>
      </c>
      <c r="N36" s="24"/>
    </row>
    <row r="37" spans="2:14" s="28" customFormat="1" ht="26.25" customHeight="1">
      <c r="B37" s="32">
        <f t="shared" si="10"/>
        <v>34</v>
      </c>
      <c r="C37" s="135" t="s">
        <v>242</v>
      </c>
      <c r="D37" s="75">
        <f t="shared" si="0"/>
        <v>1</v>
      </c>
      <c r="E37" s="129">
        <f t="shared" si="1"/>
        <v>0</v>
      </c>
      <c r="F37" s="35">
        <f t="shared" si="2"/>
        <v>0</v>
      </c>
      <c r="G37" s="35">
        <f t="shared" si="3"/>
        <v>1</v>
      </c>
      <c r="H37" s="35">
        <f t="shared" si="4"/>
        <v>1</v>
      </c>
      <c r="I37" s="35">
        <f t="shared" si="5"/>
        <v>0</v>
      </c>
      <c r="J37" s="35">
        <f t="shared" si="6"/>
        <v>0</v>
      </c>
      <c r="K37" s="35">
        <f t="shared" si="7"/>
        <v>1</v>
      </c>
      <c r="L37" s="124">
        <f t="shared" si="8"/>
        <v>1</v>
      </c>
      <c r="M37" s="76">
        <f t="shared" si="9"/>
        <v>5</v>
      </c>
      <c r="N37" s="24"/>
    </row>
    <row r="38" spans="2:14" s="28" customFormat="1" ht="26.25" customHeight="1">
      <c r="B38" s="32">
        <f t="shared" si="10"/>
        <v>35</v>
      </c>
      <c r="C38" s="135" t="s">
        <v>240</v>
      </c>
      <c r="D38" s="75">
        <f t="shared" si="0"/>
        <v>1</v>
      </c>
      <c r="E38" s="129">
        <f t="shared" si="1"/>
        <v>0</v>
      </c>
      <c r="F38" s="35">
        <f t="shared" si="2"/>
        <v>0</v>
      </c>
      <c r="G38" s="35">
        <f t="shared" si="3"/>
        <v>0</v>
      </c>
      <c r="H38" s="35">
        <f t="shared" si="4"/>
        <v>1</v>
      </c>
      <c r="I38" s="35">
        <f t="shared" si="5"/>
        <v>0</v>
      </c>
      <c r="J38" s="35">
        <f t="shared" si="6"/>
        <v>0</v>
      </c>
      <c r="K38" s="35">
        <f t="shared" si="7"/>
        <v>0</v>
      </c>
      <c r="L38" s="124">
        <f t="shared" si="8"/>
        <v>1</v>
      </c>
      <c r="M38" s="76">
        <f t="shared" si="9"/>
        <v>3</v>
      </c>
      <c r="N38" s="24"/>
    </row>
    <row r="39" spans="2:14" s="28" customFormat="1" ht="26.25" customHeight="1">
      <c r="B39" s="32">
        <f t="shared" si="10"/>
        <v>36</v>
      </c>
      <c r="C39" s="135" t="s">
        <v>241</v>
      </c>
      <c r="D39" s="75">
        <f t="shared" si="0"/>
        <v>0</v>
      </c>
      <c r="E39" s="129">
        <f t="shared" si="1"/>
        <v>0</v>
      </c>
      <c r="F39" s="35">
        <f t="shared" si="2"/>
        <v>0</v>
      </c>
      <c r="G39" s="35">
        <f t="shared" si="3"/>
        <v>0</v>
      </c>
      <c r="H39" s="35">
        <f t="shared" si="4"/>
        <v>0</v>
      </c>
      <c r="I39" s="35">
        <f t="shared" si="5"/>
        <v>0</v>
      </c>
      <c r="J39" s="35">
        <f t="shared" si="6"/>
        <v>0</v>
      </c>
      <c r="K39" s="35">
        <f t="shared" si="7"/>
        <v>0</v>
      </c>
      <c r="L39" s="124">
        <f t="shared" si="8"/>
        <v>1</v>
      </c>
      <c r="M39" s="76">
        <f t="shared" si="9"/>
        <v>1</v>
      </c>
      <c r="N39" s="24"/>
    </row>
    <row r="40" spans="2:14" s="28" customFormat="1" ht="26.25" customHeight="1">
      <c r="B40" s="32">
        <f t="shared" si="10"/>
        <v>37</v>
      </c>
      <c r="C40" s="135" t="s">
        <v>263</v>
      </c>
      <c r="D40" s="75">
        <f t="shared" si="0"/>
        <v>1</v>
      </c>
      <c r="E40" s="129">
        <f t="shared" si="1"/>
        <v>0</v>
      </c>
      <c r="F40" s="35">
        <f t="shared" si="2"/>
        <v>0</v>
      </c>
      <c r="G40" s="35">
        <f t="shared" si="3"/>
        <v>3</v>
      </c>
      <c r="H40" s="35">
        <f t="shared" si="4"/>
        <v>1</v>
      </c>
      <c r="I40" s="35">
        <f t="shared" si="5"/>
        <v>0</v>
      </c>
      <c r="J40" s="35">
        <f t="shared" si="6"/>
        <v>0</v>
      </c>
      <c r="K40" s="35">
        <f t="shared" si="7"/>
        <v>2</v>
      </c>
      <c r="L40" s="124">
        <f t="shared" si="8"/>
        <v>1</v>
      </c>
      <c r="M40" s="76">
        <f t="shared" si="9"/>
        <v>8</v>
      </c>
      <c r="N40" s="24"/>
    </row>
    <row r="41" spans="2:14" s="28" customFormat="1" ht="26.25" customHeight="1">
      <c r="B41" s="32">
        <f t="shared" si="10"/>
        <v>38</v>
      </c>
      <c r="C41" s="135" t="s">
        <v>247</v>
      </c>
      <c r="D41" s="75">
        <f t="shared" si="0"/>
        <v>1</v>
      </c>
      <c r="E41" s="129">
        <f t="shared" si="1"/>
        <v>1</v>
      </c>
      <c r="F41" s="35">
        <f t="shared" si="2"/>
        <v>1</v>
      </c>
      <c r="G41" s="35">
        <f t="shared" si="3"/>
        <v>3</v>
      </c>
      <c r="H41" s="35">
        <f t="shared" si="4"/>
        <v>1</v>
      </c>
      <c r="I41" s="35">
        <f t="shared" si="5"/>
        <v>1</v>
      </c>
      <c r="J41" s="35">
        <f t="shared" si="6"/>
        <v>1</v>
      </c>
      <c r="K41" s="35">
        <f t="shared" si="7"/>
        <v>3</v>
      </c>
      <c r="L41" s="124">
        <f t="shared" si="8"/>
        <v>1</v>
      </c>
      <c r="M41" s="76">
        <f t="shared" si="9"/>
        <v>13</v>
      </c>
      <c r="N41" s="24"/>
    </row>
    <row r="42" spans="2:14" s="28" customFormat="1" ht="26.25" customHeight="1">
      <c r="B42" s="32">
        <f t="shared" si="10"/>
        <v>39</v>
      </c>
      <c r="C42" s="135" t="s">
        <v>241</v>
      </c>
      <c r="D42" s="75">
        <f t="shared" si="0"/>
        <v>0</v>
      </c>
      <c r="E42" s="129">
        <f t="shared" si="1"/>
        <v>0</v>
      </c>
      <c r="F42" s="35">
        <f t="shared" si="2"/>
        <v>0</v>
      </c>
      <c r="G42" s="35">
        <f t="shared" si="3"/>
        <v>0</v>
      </c>
      <c r="H42" s="35">
        <f t="shared" si="4"/>
        <v>0</v>
      </c>
      <c r="I42" s="35">
        <f t="shared" si="5"/>
        <v>0</v>
      </c>
      <c r="J42" s="35">
        <f t="shared" si="6"/>
        <v>0</v>
      </c>
      <c r="K42" s="35">
        <f t="shared" si="7"/>
        <v>0</v>
      </c>
      <c r="L42" s="124">
        <f t="shared" si="8"/>
        <v>1</v>
      </c>
      <c r="M42" s="76">
        <f t="shared" si="9"/>
        <v>1</v>
      </c>
      <c r="N42" s="24"/>
    </row>
    <row r="43" spans="2:14" s="28" customFormat="1" ht="26.25" customHeight="1">
      <c r="B43" s="32">
        <f t="shared" si="10"/>
        <v>40</v>
      </c>
      <c r="C43" s="135" t="s">
        <v>242</v>
      </c>
      <c r="D43" s="75">
        <f t="shared" si="0"/>
        <v>1</v>
      </c>
      <c r="E43" s="129">
        <f t="shared" si="1"/>
        <v>0</v>
      </c>
      <c r="F43" s="35">
        <f t="shared" si="2"/>
        <v>0</v>
      </c>
      <c r="G43" s="35">
        <f t="shared" si="3"/>
        <v>1</v>
      </c>
      <c r="H43" s="35">
        <f t="shared" si="4"/>
        <v>1</v>
      </c>
      <c r="I43" s="35">
        <f t="shared" si="5"/>
        <v>0</v>
      </c>
      <c r="J43" s="35">
        <f t="shared" si="6"/>
        <v>0</v>
      </c>
      <c r="K43" s="35">
        <f t="shared" si="7"/>
        <v>1</v>
      </c>
      <c r="L43" s="124">
        <f t="shared" si="8"/>
        <v>1</v>
      </c>
      <c r="M43" s="76">
        <f t="shared" si="9"/>
        <v>5</v>
      </c>
      <c r="N43" s="24"/>
    </row>
    <row r="44" spans="2:14" s="22" customFormat="1" ht="26.25" customHeight="1">
      <c r="B44" s="32">
        <f t="shared" si="10"/>
        <v>41</v>
      </c>
      <c r="C44" s="135" t="s">
        <v>264</v>
      </c>
      <c r="D44" s="75">
        <f t="shared" si="0"/>
        <v>0</v>
      </c>
      <c r="E44" s="129">
        <f t="shared" si="1"/>
        <v>0</v>
      </c>
      <c r="F44" s="35">
        <f t="shared" si="2"/>
        <v>0</v>
      </c>
      <c r="G44" s="35">
        <f t="shared" si="3"/>
        <v>2</v>
      </c>
      <c r="H44" s="35">
        <f t="shared" si="4"/>
        <v>0</v>
      </c>
      <c r="I44" s="35">
        <f t="shared" si="5"/>
        <v>0</v>
      </c>
      <c r="J44" s="35">
        <f t="shared" si="6"/>
        <v>0</v>
      </c>
      <c r="K44" s="35">
        <f t="shared" si="7"/>
        <v>2</v>
      </c>
      <c r="L44" s="124">
        <f t="shared" si="8"/>
        <v>0</v>
      </c>
      <c r="M44" s="76">
        <f t="shared" si="9"/>
        <v>4</v>
      </c>
      <c r="N44" s="24"/>
    </row>
    <row r="45" spans="2:14" s="22" customFormat="1" ht="26.25" customHeight="1">
      <c r="B45" s="32">
        <f t="shared" si="10"/>
        <v>42</v>
      </c>
      <c r="C45" s="135" t="s">
        <v>255</v>
      </c>
      <c r="D45" s="75">
        <f t="shared" si="0"/>
        <v>1</v>
      </c>
      <c r="E45" s="129">
        <f t="shared" si="1"/>
        <v>0</v>
      </c>
      <c r="F45" s="35">
        <f t="shared" si="2"/>
        <v>0</v>
      </c>
      <c r="G45" s="35">
        <f t="shared" si="3"/>
        <v>3</v>
      </c>
      <c r="H45" s="35">
        <f t="shared" si="4"/>
        <v>1</v>
      </c>
      <c r="I45" s="35">
        <f t="shared" si="5"/>
        <v>0</v>
      </c>
      <c r="J45" s="35">
        <f t="shared" si="6"/>
        <v>0</v>
      </c>
      <c r="K45" s="35">
        <f t="shared" si="7"/>
        <v>3</v>
      </c>
      <c r="L45" s="124">
        <f t="shared" si="8"/>
        <v>1</v>
      </c>
      <c r="M45" s="76">
        <f t="shared" si="9"/>
        <v>9</v>
      </c>
      <c r="N45" s="24"/>
    </row>
    <row r="46" spans="2:14" s="22" customFormat="1" ht="26.25" customHeight="1">
      <c r="B46" s="32">
        <f t="shared" si="10"/>
        <v>43</v>
      </c>
      <c r="C46" s="135" t="s">
        <v>240</v>
      </c>
      <c r="D46" s="75">
        <f t="shared" si="0"/>
        <v>1</v>
      </c>
      <c r="E46" s="129">
        <f t="shared" si="1"/>
        <v>0</v>
      </c>
      <c r="F46" s="35">
        <f t="shared" si="2"/>
        <v>0</v>
      </c>
      <c r="G46" s="35">
        <f t="shared" si="3"/>
        <v>0</v>
      </c>
      <c r="H46" s="35">
        <f t="shared" si="4"/>
        <v>1</v>
      </c>
      <c r="I46" s="35">
        <f t="shared" si="5"/>
        <v>0</v>
      </c>
      <c r="J46" s="35">
        <f t="shared" si="6"/>
        <v>0</v>
      </c>
      <c r="K46" s="35">
        <f t="shared" si="7"/>
        <v>0</v>
      </c>
      <c r="L46" s="124">
        <f t="shared" si="8"/>
        <v>1</v>
      </c>
      <c r="M46" s="76">
        <f t="shared" si="9"/>
        <v>3</v>
      </c>
      <c r="N46" s="24"/>
    </row>
    <row r="47" spans="2:14" s="22" customFormat="1" ht="26.25" customHeight="1">
      <c r="B47" s="32">
        <f t="shared" si="10"/>
        <v>44</v>
      </c>
      <c r="C47" s="135" t="s">
        <v>242</v>
      </c>
      <c r="D47" s="75">
        <f t="shared" si="0"/>
        <v>1</v>
      </c>
      <c r="E47" s="129">
        <f t="shared" si="1"/>
        <v>0</v>
      </c>
      <c r="F47" s="35">
        <f t="shared" si="2"/>
        <v>0</v>
      </c>
      <c r="G47" s="35">
        <f t="shared" si="3"/>
        <v>1</v>
      </c>
      <c r="H47" s="35">
        <f t="shared" si="4"/>
        <v>1</v>
      </c>
      <c r="I47" s="35">
        <f t="shared" si="5"/>
        <v>0</v>
      </c>
      <c r="J47" s="35">
        <f t="shared" si="6"/>
        <v>0</v>
      </c>
      <c r="K47" s="35">
        <f t="shared" si="7"/>
        <v>1</v>
      </c>
      <c r="L47" s="124">
        <f t="shared" si="8"/>
        <v>1</v>
      </c>
      <c r="M47" s="76">
        <f t="shared" si="9"/>
        <v>5</v>
      </c>
      <c r="N47" s="24"/>
    </row>
    <row r="48" spans="2:14" s="22" customFormat="1" ht="26.25" customHeight="1">
      <c r="B48" s="32">
        <f t="shared" si="10"/>
        <v>45</v>
      </c>
      <c r="C48" s="135" t="s">
        <v>265</v>
      </c>
      <c r="D48" s="75">
        <f t="shared" si="0"/>
        <v>1</v>
      </c>
      <c r="E48" s="129">
        <f t="shared" si="1"/>
        <v>0</v>
      </c>
      <c r="F48" s="35">
        <f t="shared" si="2"/>
        <v>0</v>
      </c>
      <c r="G48" s="35">
        <f t="shared" si="3"/>
        <v>1</v>
      </c>
      <c r="H48" s="35">
        <f t="shared" si="4"/>
        <v>0</v>
      </c>
      <c r="I48" s="35">
        <f t="shared" si="5"/>
        <v>0</v>
      </c>
      <c r="J48" s="35">
        <f t="shared" si="6"/>
        <v>0</v>
      </c>
      <c r="K48" s="35">
        <f t="shared" si="7"/>
        <v>0</v>
      </c>
      <c r="L48" s="124">
        <f t="shared" si="8"/>
        <v>1</v>
      </c>
      <c r="M48" s="76">
        <f t="shared" si="9"/>
        <v>3</v>
      </c>
      <c r="N48" s="24"/>
    </row>
    <row r="49" spans="2:14" s="22" customFormat="1" ht="26.25" customHeight="1">
      <c r="B49" s="32">
        <f t="shared" si="10"/>
        <v>46</v>
      </c>
      <c r="C49" s="135" t="s">
        <v>266</v>
      </c>
      <c r="D49" s="75">
        <f t="shared" si="0"/>
        <v>1</v>
      </c>
      <c r="E49" s="129">
        <f t="shared" si="1"/>
        <v>0</v>
      </c>
      <c r="F49" s="35">
        <f t="shared" si="2"/>
        <v>1</v>
      </c>
      <c r="G49" s="35">
        <f t="shared" si="3"/>
        <v>0</v>
      </c>
      <c r="H49" s="35">
        <f t="shared" si="4"/>
        <v>1</v>
      </c>
      <c r="I49" s="35">
        <f t="shared" si="5"/>
        <v>0</v>
      </c>
      <c r="J49" s="35">
        <f t="shared" si="6"/>
        <v>0</v>
      </c>
      <c r="K49" s="35">
        <f t="shared" si="7"/>
        <v>1</v>
      </c>
      <c r="L49" s="124">
        <f t="shared" si="8"/>
        <v>0</v>
      </c>
      <c r="M49" s="76">
        <f t="shared" si="9"/>
        <v>4</v>
      </c>
      <c r="N49" s="24"/>
    </row>
    <row r="50" spans="2:14" s="22" customFormat="1" ht="26.25" customHeight="1">
      <c r="B50" s="32">
        <f t="shared" si="10"/>
        <v>47</v>
      </c>
      <c r="C50" s="135" t="s">
        <v>267</v>
      </c>
      <c r="D50" s="75">
        <f t="shared" si="0"/>
        <v>1</v>
      </c>
      <c r="E50" s="129">
        <f t="shared" si="1"/>
        <v>0</v>
      </c>
      <c r="F50" s="35">
        <f t="shared" si="2"/>
        <v>0</v>
      </c>
      <c r="G50" s="35">
        <f t="shared" si="3"/>
        <v>0</v>
      </c>
      <c r="H50" s="35">
        <f t="shared" si="4"/>
        <v>1</v>
      </c>
      <c r="I50" s="35">
        <f t="shared" si="5"/>
        <v>0</v>
      </c>
      <c r="J50" s="35">
        <f t="shared" si="6"/>
        <v>1</v>
      </c>
      <c r="K50" s="35">
        <f t="shared" si="7"/>
        <v>0</v>
      </c>
      <c r="L50" s="124">
        <f t="shared" si="8"/>
        <v>1</v>
      </c>
      <c r="M50" s="76">
        <f t="shared" si="9"/>
        <v>4</v>
      </c>
      <c r="N50" s="24"/>
    </row>
    <row r="51" spans="2:14" s="22" customFormat="1" ht="26.25" customHeight="1">
      <c r="B51" s="32">
        <f t="shared" si="10"/>
        <v>48</v>
      </c>
      <c r="C51" s="135" t="s">
        <v>255</v>
      </c>
      <c r="D51" s="75">
        <f t="shared" si="0"/>
        <v>1</v>
      </c>
      <c r="E51" s="129">
        <f t="shared" si="1"/>
        <v>0</v>
      </c>
      <c r="F51" s="35">
        <f t="shared" si="2"/>
        <v>0</v>
      </c>
      <c r="G51" s="35">
        <f t="shared" si="3"/>
        <v>3</v>
      </c>
      <c r="H51" s="35">
        <f t="shared" si="4"/>
        <v>1</v>
      </c>
      <c r="I51" s="35">
        <f t="shared" si="5"/>
        <v>0</v>
      </c>
      <c r="J51" s="35">
        <f t="shared" si="6"/>
        <v>0</v>
      </c>
      <c r="K51" s="35">
        <f t="shared" si="7"/>
        <v>3</v>
      </c>
      <c r="L51" s="124">
        <f t="shared" si="8"/>
        <v>1</v>
      </c>
      <c r="M51" s="76">
        <f t="shared" si="9"/>
        <v>9</v>
      </c>
      <c r="N51" s="24"/>
    </row>
    <row r="52" spans="2:14" s="22" customFormat="1" ht="26.25" customHeight="1">
      <c r="B52" s="32">
        <f t="shared" si="10"/>
        <v>49</v>
      </c>
      <c r="C52" s="135" t="s">
        <v>241</v>
      </c>
      <c r="D52" s="75">
        <f t="shared" si="0"/>
        <v>0</v>
      </c>
      <c r="E52" s="129">
        <f t="shared" si="1"/>
        <v>0</v>
      </c>
      <c r="F52" s="35">
        <f t="shared" si="2"/>
        <v>0</v>
      </c>
      <c r="G52" s="35">
        <f t="shared" si="3"/>
        <v>0</v>
      </c>
      <c r="H52" s="35">
        <f t="shared" si="4"/>
        <v>0</v>
      </c>
      <c r="I52" s="35">
        <f t="shared" si="5"/>
        <v>0</v>
      </c>
      <c r="J52" s="35">
        <f t="shared" si="6"/>
        <v>0</v>
      </c>
      <c r="K52" s="35">
        <f t="shared" si="7"/>
        <v>0</v>
      </c>
      <c r="L52" s="124">
        <f t="shared" si="8"/>
        <v>1</v>
      </c>
      <c r="M52" s="76">
        <f t="shared" si="9"/>
        <v>1</v>
      </c>
      <c r="N52" s="24"/>
    </row>
    <row r="53" spans="2:14" s="22" customFormat="1" ht="26.25" customHeight="1">
      <c r="B53" s="32">
        <f t="shared" si="10"/>
        <v>50</v>
      </c>
      <c r="C53" s="135" t="s">
        <v>268</v>
      </c>
      <c r="D53" s="75">
        <f t="shared" si="0"/>
        <v>1</v>
      </c>
      <c r="E53" s="129">
        <f t="shared" si="1"/>
        <v>1</v>
      </c>
      <c r="F53" s="35">
        <f t="shared" si="2"/>
        <v>0</v>
      </c>
      <c r="G53" s="35">
        <f t="shared" si="3"/>
        <v>3</v>
      </c>
      <c r="H53" s="35">
        <f t="shared" si="4"/>
        <v>1</v>
      </c>
      <c r="I53" s="35">
        <f t="shared" si="5"/>
        <v>1</v>
      </c>
      <c r="J53" s="35">
        <f t="shared" si="6"/>
        <v>1</v>
      </c>
      <c r="K53" s="35">
        <f t="shared" si="7"/>
        <v>2</v>
      </c>
      <c r="L53" s="124">
        <f t="shared" si="8"/>
        <v>1</v>
      </c>
      <c r="M53" s="76">
        <f t="shared" si="9"/>
        <v>11</v>
      </c>
      <c r="N53" s="24"/>
    </row>
    <row r="54" spans="2:14" s="22" customFormat="1" ht="26.25" customHeight="1">
      <c r="B54" s="32">
        <f t="shared" si="10"/>
        <v>51</v>
      </c>
      <c r="C54" s="135" t="s">
        <v>269</v>
      </c>
      <c r="D54" s="75">
        <f t="shared" si="0"/>
        <v>1</v>
      </c>
      <c r="E54" s="129">
        <f t="shared" si="1"/>
        <v>0</v>
      </c>
      <c r="F54" s="35">
        <f t="shared" si="2"/>
        <v>0</v>
      </c>
      <c r="G54" s="35">
        <f t="shared" si="3"/>
        <v>1</v>
      </c>
      <c r="H54" s="35">
        <f t="shared" si="4"/>
        <v>1</v>
      </c>
      <c r="I54" s="35">
        <f t="shared" si="5"/>
        <v>0</v>
      </c>
      <c r="J54" s="35">
        <f t="shared" si="6"/>
        <v>1</v>
      </c>
      <c r="K54" s="35">
        <f t="shared" si="7"/>
        <v>1</v>
      </c>
      <c r="L54" s="124">
        <f t="shared" si="8"/>
        <v>0</v>
      </c>
      <c r="M54" s="76">
        <f t="shared" si="9"/>
        <v>5</v>
      </c>
      <c r="N54" s="24"/>
    </row>
    <row r="55" spans="2:14" s="22" customFormat="1" ht="26.25" customHeight="1">
      <c r="B55" s="32">
        <f t="shared" si="10"/>
        <v>52</v>
      </c>
      <c r="C55" s="135" t="s">
        <v>240</v>
      </c>
      <c r="D55" s="75">
        <f t="shared" si="0"/>
        <v>1</v>
      </c>
      <c r="E55" s="129">
        <f t="shared" si="1"/>
        <v>0</v>
      </c>
      <c r="F55" s="35">
        <f t="shared" si="2"/>
        <v>0</v>
      </c>
      <c r="G55" s="35">
        <f t="shared" si="3"/>
        <v>0</v>
      </c>
      <c r="H55" s="35">
        <f t="shared" si="4"/>
        <v>1</v>
      </c>
      <c r="I55" s="35">
        <f t="shared" si="5"/>
        <v>0</v>
      </c>
      <c r="J55" s="35">
        <f t="shared" si="6"/>
        <v>0</v>
      </c>
      <c r="K55" s="35">
        <f t="shared" si="7"/>
        <v>0</v>
      </c>
      <c r="L55" s="124">
        <f t="shared" si="8"/>
        <v>1</v>
      </c>
      <c r="M55" s="76">
        <f t="shared" si="9"/>
        <v>3</v>
      </c>
      <c r="N55" s="24"/>
    </row>
    <row r="56" spans="2:14" s="22" customFormat="1" ht="26.25" customHeight="1">
      <c r="B56" s="32">
        <f t="shared" si="10"/>
        <v>53</v>
      </c>
      <c r="C56" s="135" t="s">
        <v>270</v>
      </c>
      <c r="D56" s="75">
        <f t="shared" si="0"/>
        <v>1</v>
      </c>
      <c r="E56" s="129">
        <f t="shared" si="1"/>
        <v>0</v>
      </c>
      <c r="F56" s="35">
        <f t="shared" si="2"/>
        <v>0</v>
      </c>
      <c r="G56" s="35">
        <f t="shared" si="3"/>
        <v>1</v>
      </c>
      <c r="H56" s="35">
        <f t="shared" si="4"/>
        <v>1</v>
      </c>
      <c r="I56" s="35">
        <f t="shared" si="5"/>
        <v>0</v>
      </c>
      <c r="J56" s="35">
        <f t="shared" si="6"/>
        <v>0</v>
      </c>
      <c r="K56" s="35">
        <f t="shared" si="7"/>
        <v>0</v>
      </c>
      <c r="L56" s="124">
        <f t="shared" si="8"/>
        <v>1</v>
      </c>
      <c r="M56" s="76">
        <f t="shared" si="9"/>
        <v>4</v>
      </c>
      <c r="N56" s="24"/>
    </row>
    <row r="57" spans="2:14" s="22" customFormat="1" ht="26.25" customHeight="1">
      <c r="B57" s="32">
        <f t="shared" si="10"/>
        <v>54</v>
      </c>
      <c r="C57" s="135" t="s">
        <v>253</v>
      </c>
      <c r="D57" s="75">
        <f t="shared" si="0"/>
        <v>1</v>
      </c>
      <c r="E57" s="129">
        <f t="shared" si="1"/>
        <v>0</v>
      </c>
      <c r="F57" s="35">
        <f t="shared" si="2"/>
        <v>0</v>
      </c>
      <c r="G57" s="35">
        <f t="shared" si="3"/>
        <v>1</v>
      </c>
      <c r="H57" s="35">
        <f t="shared" si="4"/>
        <v>1</v>
      </c>
      <c r="I57" s="35">
        <f t="shared" si="5"/>
        <v>0</v>
      </c>
      <c r="J57" s="35">
        <f t="shared" si="6"/>
        <v>0</v>
      </c>
      <c r="K57" s="35">
        <f t="shared" si="7"/>
        <v>1</v>
      </c>
      <c r="L57" s="124">
        <f t="shared" si="8"/>
        <v>0</v>
      </c>
      <c r="M57" s="76">
        <f t="shared" si="9"/>
        <v>4</v>
      </c>
      <c r="N57" s="24"/>
    </row>
    <row r="58" spans="2:14" s="22" customFormat="1" ht="26.25" customHeight="1">
      <c r="B58" s="32">
        <f t="shared" si="10"/>
        <v>55</v>
      </c>
      <c r="C58" s="135" t="s">
        <v>271</v>
      </c>
      <c r="D58" s="75">
        <f t="shared" si="0"/>
        <v>0</v>
      </c>
      <c r="E58" s="129">
        <f t="shared" si="1"/>
        <v>1</v>
      </c>
      <c r="F58" s="35">
        <f t="shared" si="2"/>
        <v>1</v>
      </c>
      <c r="G58" s="35">
        <f t="shared" si="3"/>
        <v>1</v>
      </c>
      <c r="H58" s="35">
        <f t="shared" si="4"/>
        <v>0</v>
      </c>
      <c r="I58" s="35">
        <f t="shared" si="5"/>
        <v>1</v>
      </c>
      <c r="J58" s="35">
        <f t="shared" si="6"/>
        <v>1</v>
      </c>
      <c r="K58" s="35">
        <f t="shared" si="7"/>
        <v>1</v>
      </c>
      <c r="L58" s="124">
        <f t="shared" si="8"/>
        <v>0</v>
      </c>
      <c r="M58" s="76">
        <f t="shared" si="9"/>
        <v>6</v>
      </c>
      <c r="N58" s="24"/>
    </row>
    <row r="59" spans="2:14" s="22" customFormat="1" ht="26.25" customHeight="1">
      <c r="B59" s="32">
        <f t="shared" si="10"/>
        <v>56</v>
      </c>
      <c r="C59" s="135" t="s">
        <v>272</v>
      </c>
      <c r="D59" s="75">
        <f t="shared" si="0"/>
        <v>0</v>
      </c>
      <c r="E59" s="129">
        <f t="shared" si="1"/>
        <v>0</v>
      </c>
      <c r="F59" s="35">
        <f t="shared" si="2"/>
        <v>1</v>
      </c>
      <c r="G59" s="35">
        <f t="shared" si="3"/>
        <v>0</v>
      </c>
      <c r="H59" s="35">
        <f t="shared" si="4"/>
        <v>1</v>
      </c>
      <c r="I59" s="35">
        <f t="shared" si="5"/>
        <v>0</v>
      </c>
      <c r="J59" s="35">
        <f t="shared" si="6"/>
        <v>1</v>
      </c>
      <c r="K59" s="35">
        <f t="shared" si="7"/>
        <v>0</v>
      </c>
      <c r="L59" s="124">
        <f t="shared" si="8"/>
        <v>0</v>
      </c>
      <c r="M59" s="76">
        <f t="shared" si="9"/>
        <v>3</v>
      </c>
      <c r="N59" s="24"/>
    </row>
    <row r="60" spans="2:14" s="22" customFormat="1" ht="26.25" customHeight="1">
      <c r="B60" s="32">
        <f t="shared" si="10"/>
        <v>57</v>
      </c>
      <c r="C60" s="135" t="s">
        <v>273</v>
      </c>
      <c r="D60" s="75">
        <f t="shared" si="0"/>
        <v>1</v>
      </c>
      <c r="E60" s="129">
        <f t="shared" si="1"/>
        <v>0</v>
      </c>
      <c r="F60" s="35">
        <f t="shared" si="2"/>
        <v>0</v>
      </c>
      <c r="G60" s="35">
        <f t="shared" si="3"/>
        <v>2</v>
      </c>
      <c r="H60" s="35">
        <f t="shared" si="4"/>
        <v>1</v>
      </c>
      <c r="I60" s="35">
        <f t="shared" si="5"/>
        <v>0</v>
      </c>
      <c r="J60" s="35">
        <f t="shared" si="6"/>
        <v>0</v>
      </c>
      <c r="K60" s="35">
        <f t="shared" si="7"/>
        <v>3</v>
      </c>
      <c r="L60" s="124">
        <f t="shared" si="8"/>
        <v>0</v>
      </c>
      <c r="M60" s="76">
        <f t="shared" si="9"/>
        <v>7</v>
      </c>
      <c r="N60" s="24"/>
    </row>
    <row r="61" spans="2:14" s="22" customFormat="1" ht="26.25" customHeight="1">
      <c r="B61" s="32">
        <f t="shared" si="10"/>
        <v>58</v>
      </c>
      <c r="C61" s="135" t="s">
        <v>274</v>
      </c>
      <c r="D61" s="75">
        <f t="shared" si="0"/>
        <v>1</v>
      </c>
      <c r="E61" s="129">
        <f t="shared" si="1"/>
        <v>1</v>
      </c>
      <c r="F61" s="35">
        <f t="shared" si="2"/>
        <v>1</v>
      </c>
      <c r="G61" s="35">
        <f t="shared" si="3"/>
        <v>0</v>
      </c>
      <c r="H61" s="35">
        <f t="shared" si="4"/>
        <v>1</v>
      </c>
      <c r="I61" s="35">
        <f t="shared" si="5"/>
        <v>1</v>
      </c>
      <c r="J61" s="35">
        <f t="shared" si="6"/>
        <v>0</v>
      </c>
      <c r="K61" s="35">
        <f t="shared" si="7"/>
        <v>1</v>
      </c>
      <c r="L61" s="124">
        <f t="shared" si="8"/>
        <v>1</v>
      </c>
      <c r="M61" s="76">
        <f t="shared" si="9"/>
        <v>7</v>
      </c>
      <c r="N61" s="24"/>
    </row>
    <row r="62" spans="2:14" s="22" customFormat="1" ht="26.25" customHeight="1">
      <c r="B62" s="32">
        <f t="shared" si="10"/>
        <v>59</v>
      </c>
      <c r="C62" s="135" t="s">
        <v>241</v>
      </c>
      <c r="D62" s="75">
        <f t="shared" si="0"/>
        <v>0</v>
      </c>
      <c r="E62" s="129">
        <f t="shared" si="1"/>
        <v>0</v>
      </c>
      <c r="F62" s="35">
        <f t="shared" si="2"/>
        <v>0</v>
      </c>
      <c r="G62" s="35">
        <f t="shared" si="3"/>
        <v>0</v>
      </c>
      <c r="H62" s="35">
        <f t="shared" si="4"/>
        <v>0</v>
      </c>
      <c r="I62" s="35">
        <f t="shared" si="5"/>
        <v>0</v>
      </c>
      <c r="J62" s="35">
        <f t="shared" si="6"/>
        <v>0</v>
      </c>
      <c r="K62" s="35">
        <f t="shared" si="7"/>
        <v>0</v>
      </c>
      <c r="L62" s="124">
        <f t="shared" si="8"/>
        <v>1</v>
      </c>
      <c r="M62" s="76">
        <f t="shared" si="9"/>
        <v>1</v>
      </c>
      <c r="N62" s="24"/>
    </row>
    <row r="63" spans="2:14" s="22" customFormat="1" ht="26.25" customHeight="1">
      <c r="B63" s="32">
        <f t="shared" si="10"/>
        <v>60</v>
      </c>
      <c r="C63" s="135" t="s">
        <v>275</v>
      </c>
      <c r="D63" s="75">
        <f t="shared" si="0"/>
        <v>0</v>
      </c>
      <c r="E63" s="129">
        <f t="shared" si="1"/>
        <v>1</v>
      </c>
      <c r="F63" s="35">
        <f t="shared" si="2"/>
        <v>0</v>
      </c>
      <c r="G63" s="35">
        <f t="shared" si="3"/>
        <v>1</v>
      </c>
      <c r="H63" s="35">
        <f t="shared" si="4"/>
        <v>0</v>
      </c>
      <c r="I63" s="35">
        <f t="shared" si="5"/>
        <v>0</v>
      </c>
      <c r="J63" s="35">
        <f t="shared" si="6"/>
        <v>0</v>
      </c>
      <c r="K63" s="35">
        <f t="shared" si="7"/>
        <v>1</v>
      </c>
      <c r="L63" s="124">
        <f t="shared" si="8"/>
        <v>0</v>
      </c>
      <c r="M63" s="76">
        <f t="shared" si="9"/>
        <v>3</v>
      </c>
      <c r="N63" s="24"/>
    </row>
    <row r="64" spans="2:14" s="22" customFormat="1" ht="26.25" customHeight="1">
      <c r="B64" s="32">
        <f t="shared" si="10"/>
        <v>61</v>
      </c>
      <c r="C64" s="135" t="s">
        <v>242</v>
      </c>
      <c r="D64" s="75">
        <f t="shared" si="0"/>
        <v>1</v>
      </c>
      <c r="E64" s="129">
        <f t="shared" si="1"/>
        <v>0</v>
      </c>
      <c r="F64" s="35">
        <f t="shared" si="2"/>
        <v>0</v>
      </c>
      <c r="G64" s="35">
        <f t="shared" si="3"/>
        <v>1</v>
      </c>
      <c r="H64" s="35">
        <f t="shared" si="4"/>
        <v>1</v>
      </c>
      <c r="I64" s="35">
        <f t="shared" si="5"/>
        <v>0</v>
      </c>
      <c r="J64" s="35">
        <f t="shared" si="6"/>
        <v>0</v>
      </c>
      <c r="K64" s="35">
        <f t="shared" si="7"/>
        <v>1</v>
      </c>
      <c r="L64" s="124">
        <f t="shared" si="8"/>
        <v>1</v>
      </c>
      <c r="M64" s="76">
        <f t="shared" si="9"/>
        <v>5</v>
      </c>
      <c r="N64" s="24"/>
    </row>
    <row r="65" spans="2:14" s="22" customFormat="1" ht="26.25" customHeight="1">
      <c r="B65" s="32">
        <f t="shared" si="10"/>
        <v>62</v>
      </c>
      <c r="C65" s="135" t="s">
        <v>276</v>
      </c>
      <c r="D65" s="75">
        <f t="shared" si="0"/>
        <v>1</v>
      </c>
      <c r="E65" s="129">
        <f t="shared" si="1"/>
        <v>1</v>
      </c>
      <c r="F65" s="35">
        <f t="shared" si="2"/>
        <v>0</v>
      </c>
      <c r="G65" s="35">
        <f t="shared" si="3"/>
        <v>0</v>
      </c>
      <c r="H65" s="35">
        <f t="shared" si="4"/>
        <v>0</v>
      </c>
      <c r="I65" s="35">
        <f t="shared" si="5"/>
        <v>1</v>
      </c>
      <c r="J65" s="35">
        <f t="shared" si="6"/>
        <v>0</v>
      </c>
      <c r="K65" s="35">
        <f t="shared" si="7"/>
        <v>0</v>
      </c>
      <c r="L65" s="124">
        <f t="shared" si="8"/>
        <v>1</v>
      </c>
      <c r="M65" s="76">
        <f t="shared" si="9"/>
        <v>4</v>
      </c>
      <c r="N65" s="24"/>
    </row>
    <row r="66" spans="2:14" s="22" customFormat="1" ht="26.25" customHeight="1">
      <c r="B66" s="32">
        <f t="shared" si="10"/>
        <v>63</v>
      </c>
      <c r="C66" s="135" t="s">
        <v>277</v>
      </c>
      <c r="D66" s="75">
        <f t="shared" si="0"/>
        <v>0</v>
      </c>
      <c r="E66" s="129">
        <f t="shared" si="1"/>
        <v>0</v>
      </c>
      <c r="F66" s="35">
        <f t="shared" si="2"/>
        <v>0</v>
      </c>
      <c r="G66" s="35">
        <f t="shared" si="3"/>
        <v>1</v>
      </c>
      <c r="H66" s="35">
        <f t="shared" si="4"/>
        <v>0</v>
      </c>
      <c r="I66" s="35">
        <f t="shared" si="5"/>
        <v>0</v>
      </c>
      <c r="J66" s="35">
        <f t="shared" si="6"/>
        <v>0</v>
      </c>
      <c r="K66" s="35">
        <f t="shared" si="7"/>
        <v>1</v>
      </c>
      <c r="L66" s="124">
        <f t="shared" si="8"/>
        <v>0</v>
      </c>
      <c r="M66" s="76">
        <f t="shared" si="9"/>
        <v>2</v>
      </c>
      <c r="N66" s="24"/>
    </row>
    <row r="67" spans="2:14" s="22" customFormat="1" ht="26.25" customHeight="1">
      <c r="B67" s="32">
        <f t="shared" si="10"/>
        <v>64</v>
      </c>
      <c r="C67" s="135" t="s">
        <v>278</v>
      </c>
      <c r="D67" s="75">
        <f t="shared" si="0"/>
        <v>1</v>
      </c>
      <c r="E67" s="129">
        <f t="shared" si="1"/>
        <v>0</v>
      </c>
      <c r="F67" s="35">
        <f t="shared" si="2"/>
        <v>0</v>
      </c>
      <c r="G67" s="35">
        <f t="shared" si="3"/>
        <v>0</v>
      </c>
      <c r="H67" s="35">
        <f t="shared" si="4"/>
        <v>1</v>
      </c>
      <c r="I67" s="35">
        <f t="shared" si="5"/>
        <v>0</v>
      </c>
      <c r="J67" s="35">
        <f t="shared" si="6"/>
        <v>0</v>
      </c>
      <c r="K67" s="35">
        <f t="shared" si="7"/>
        <v>1</v>
      </c>
      <c r="L67" s="124">
        <f t="shared" si="8"/>
        <v>0</v>
      </c>
      <c r="M67" s="76">
        <f t="shared" si="9"/>
        <v>3</v>
      </c>
      <c r="N67" s="24"/>
    </row>
    <row r="68" spans="2:14" s="22" customFormat="1" ht="26.25" customHeight="1">
      <c r="B68" s="32">
        <f t="shared" ref="B68:B73" si="11">B67+1</f>
        <v>65</v>
      </c>
      <c r="C68" s="135" t="s">
        <v>279</v>
      </c>
      <c r="D68" s="75">
        <f t="shared" ref="D68:D73" si="12">IF(ISBLANK(C68),"",INT(MOD(C68,1000000000)/100000000))</f>
        <v>1</v>
      </c>
      <c r="E68" s="129">
        <f t="shared" ref="E68:E73" si="13">IF(ISBLANK(C68),"",INT(MOD(C68,100000000)/10000000))</f>
        <v>1</v>
      </c>
      <c r="F68" s="35">
        <f t="shared" ref="F68:F73" si="14">IF(ISBLANK(C68),"",INT(MOD(C68,10000000)/1000000))</f>
        <v>0</v>
      </c>
      <c r="G68" s="35">
        <f t="shared" ref="G68:G73" si="15">IF(ISBLANK(C68),"",INT(MOD(C68,1000000)/100000))</f>
        <v>2</v>
      </c>
      <c r="H68" s="35">
        <f t="shared" ref="H68:H73" si="16">IF(ISBLANK(C68),"",INT(MOD(C68,100000)/10000))</f>
        <v>1</v>
      </c>
      <c r="I68" s="35">
        <f t="shared" ref="I68:I73" si="17">IF(ISBLANK(C68),"",INT(MOD(C68,10000)/1000))</f>
        <v>0</v>
      </c>
      <c r="J68" s="35">
        <f t="shared" ref="J68:J73" si="18">IF(ISBLANK(C68),"",INT(MOD(C68,1000)/100))</f>
        <v>1</v>
      </c>
      <c r="K68" s="35">
        <f t="shared" ref="K68:K73" si="19">IF(ISBLANK(C68),"",INT(MOD(C68,100)/10))</f>
        <v>2</v>
      </c>
      <c r="L68" s="124">
        <f t="shared" ref="L68:L73" si="20">IF(ISBLANK(C68),"",INT(MOD(C68,10)/1))</f>
        <v>0</v>
      </c>
      <c r="M68" s="76">
        <f t="shared" ref="M68:M73" si="21">IF(ISBLANK(C68),"",(SUM(D68:L68)))</f>
        <v>8</v>
      </c>
      <c r="N68" s="24"/>
    </row>
    <row r="69" spans="2:14" s="22" customFormat="1" ht="26.25" customHeight="1">
      <c r="B69" s="32">
        <f t="shared" si="11"/>
        <v>66</v>
      </c>
      <c r="C69" s="135" t="s">
        <v>294</v>
      </c>
      <c r="D69" s="75">
        <f t="shared" si="12"/>
        <v>0</v>
      </c>
      <c r="E69" s="129">
        <f t="shared" si="13"/>
        <v>0</v>
      </c>
      <c r="F69" s="35">
        <f t="shared" si="14"/>
        <v>0</v>
      </c>
      <c r="G69" s="35">
        <f t="shared" si="15"/>
        <v>3</v>
      </c>
      <c r="H69" s="35">
        <f t="shared" si="16"/>
        <v>0</v>
      </c>
      <c r="I69" s="35">
        <f t="shared" si="17"/>
        <v>0</v>
      </c>
      <c r="J69" s="35">
        <f t="shared" si="18"/>
        <v>0</v>
      </c>
      <c r="K69" s="35">
        <f t="shared" si="19"/>
        <v>0</v>
      </c>
      <c r="L69" s="124">
        <f t="shared" si="20"/>
        <v>1</v>
      </c>
      <c r="M69" s="76">
        <f t="shared" si="21"/>
        <v>4</v>
      </c>
      <c r="N69" s="24"/>
    </row>
    <row r="70" spans="2:14" s="22" customFormat="1" ht="26.25" customHeight="1">
      <c r="B70" s="32">
        <f t="shared" si="11"/>
        <v>67</v>
      </c>
      <c r="C70" s="135" t="s">
        <v>280</v>
      </c>
      <c r="D70" s="75">
        <f t="shared" si="12"/>
        <v>1</v>
      </c>
      <c r="E70" s="129">
        <f t="shared" si="13"/>
        <v>1</v>
      </c>
      <c r="F70" s="35">
        <f t="shared" si="14"/>
        <v>1</v>
      </c>
      <c r="G70" s="35">
        <f t="shared" si="15"/>
        <v>2</v>
      </c>
      <c r="H70" s="35">
        <f t="shared" si="16"/>
        <v>1</v>
      </c>
      <c r="I70" s="35">
        <f t="shared" si="17"/>
        <v>1</v>
      </c>
      <c r="J70" s="35">
        <f t="shared" si="18"/>
        <v>0</v>
      </c>
      <c r="K70" s="35">
        <f t="shared" si="19"/>
        <v>0</v>
      </c>
      <c r="L70" s="124">
        <f t="shared" si="20"/>
        <v>1</v>
      </c>
      <c r="M70" s="76">
        <f t="shared" si="21"/>
        <v>8</v>
      </c>
      <c r="N70" s="24"/>
    </row>
    <row r="71" spans="2:14" s="22" customFormat="1" ht="26.25" customHeight="1">
      <c r="B71" s="32">
        <f t="shared" si="11"/>
        <v>68</v>
      </c>
      <c r="C71" s="135" t="s">
        <v>257</v>
      </c>
      <c r="D71" s="75">
        <f t="shared" si="12"/>
        <v>1</v>
      </c>
      <c r="E71" s="129">
        <f t="shared" si="13"/>
        <v>0</v>
      </c>
      <c r="F71" s="35">
        <f t="shared" si="14"/>
        <v>0</v>
      </c>
      <c r="G71" s="35">
        <f t="shared" si="15"/>
        <v>3</v>
      </c>
      <c r="H71" s="35">
        <f t="shared" si="16"/>
        <v>1</v>
      </c>
      <c r="I71" s="35">
        <f t="shared" si="17"/>
        <v>0</v>
      </c>
      <c r="J71" s="35">
        <f t="shared" si="18"/>
        <v>0</v>
      </c>
      <c r="K71" s="35">
        <f t="shared" si="19"/>
        <v>1</v>
      </c>
      <c r="L71" s="124">
        <f t="shared" si="20"/>
        <v>1</v>
      </c>
      <c r="M71" s="76">
        <f t="shared" si="21"/>
        <v>7</v>
      </c>
      <c r="N71" s="24"/>
    </row>
    <row r="72" spans="2:14" s="22" customFormat="1" ht="26.25" customHeight="1">
      <c r="B72" s="32">
        <f t="shared" si="11"/>
        <v>69</v>
      </c>
      <c r="C72" s="135" t="s">
        <v>242</v>
      </c>
      <c r="D72" s="75">
        <f t="shared" si="12"/>
        <v>1</v>
      </c>
      <c r="E72" s="129">
        <f t="shared" si="13"/>
        <v>0</v>
      </c>
      <c r="F72" s="35">
        <f t="shared" si="14"/>
        <v>0</v>
      </c>
      <c r="G72" s="35">
        <f t="shared" si="15"/>
        <v>1</v>
      </c>
      <c r="H72" s="35">
        <f t="shared" si="16"/>
        <v>1</v>
      </c>
      <c r="I72" s="35">
        <f t="shared" si="17"/>
        <v>0</v>
      </c>
      <c r="J72" s="35">
        <f t="shared" si="18"/>
        <v>0</v>
      </c>
      <c r="K72" s="35">
        <f t="shared" si="19"/>
        <v>1</v>
      </c>
      <c r="L72" s="124">
        <f t="shared" si="20"/>
        <v>1</v>
      </c>
      <c r="M72" s="76">
        <f t="shared" si="21"/>
        <v>5</v>
      </c>
      <c r="N72" s="24"/>
    </row>
    <row r="73" spans="2:14" s="22" customFormat="1" ht="26.25" customHeight="1">
      <c r="B73" s="32">
        <f t="shared" si="11"/>
        <v>70</v>
      </c>
      <c r="C73" s="135" t="s">
        <v>240</v>
      </c>
      <c r="D73" s="75">
        <f t="shared" si="12"/>
        <v>1</v>
      </c>
      <c r="E73" s="129">
        <f t="shared" si="13"/>
        <v>0</v>
      </c>
      <c r="F73" s="35">
        <f t="shared" si="14"/>
        <v>0</v>
      </c>
      <c r="G73" s="35">
        <f t="shared" si="15"/>
        <v>0</v>
      </c>
      <c r="H73" s="35">
        <f t="shared" si="16"/>
        <v>1</v>
      </c>
      <c r="I73" s="35">
        <f t="shared" si="17"/>
        <v>0</v>
      </c>
      <c r="J73" s="35">
        <f t="shared" si="18"/>
        <v>0</v>
      </c>
      <c r="K73" s="35">
        <f t="shared" si="19"/>
        <v>0</v>
      </c>
      <c r="L73" s="124">
        <f t="shared" si="20"/>
        <v>1</v>
      </c>
      <c r="M73" s="76">
        <f t="shared" si="21"/>
        <v>3</v>
      </c>
      <c r="N73" s="24"/>
    </row>
    <row r="74" spans="2:14" s="94" customFormat="1" ht="14.25" customHeight="1">
      <c r="B74" s="90"/>
      <c r="C74" s="136"/>
      <c r="D74" s="90">
        <v>0</v>
      </c>
      <c r="E74" s="90">
        <v>0</v>
      </c>
      <c r="F74" s="90">
        <v>0</v>
      </c>
      <c r="G74" s="90">
        <v>0</v>
      </c>
      <c r="H74" s="90">
        <v>0</v>
      </c>
      <c r="I74" s="90">
        <v>0</v>
      </c>
      <c r="J74" s="90">
        <v>0</v>
      </c>
      <c r="K74" s="90">
        <v>0</v>
      </c>
      <c r="L74" s="90">
        <v>0</v>
      </c>
      <c r="M74" s="131"/>
    </row>
    <row r="75" spans="2:14" s="94" customFormat="1" ht="14.25" customHeight="1">
      <c r="B75" s="90"/>
      <c r="C75" s="136"/>
      <c r="D75" s="90">
        <v>1</v>
      </c>
      <c r="E75" s="90">
        <v>1</v>
      </c>
      <c r="F75" s="90">
        <v>1</v>
      </c>
      <c r="G75" s="90">
        <v>1</v>
      </c>
      <c r="H75" s="90">
        <v>1</v>
      </c>
      <c r="I75" s="90">
        <v>1</v>
      </c>
      <c r="J75" s="90">
        <v>1</v>
      </c>
      <c r="K75" s="90">
        <v>1</v>
      </c>
      <c r="L75" s="90">
        <v>1</v>
      </c>
      <c r="M75" s="131"/>
    </row>
    <row r="76" spans="2:14" s="94" customFormat="1" ht="14.25" customHeight="1">
      <c r="B76" s="90"/>
      <c r="C76" s="136"/>
      <c r="D76" s="90"/>
      <c r="E76" s="90"/>
      <c r="F76" s="90"/>
      <c r="G76" s="90">
        <v>2</v>
      </c>
      <c r="H76" s="90"/>
      <c r="I76" s="95"/>
      <c r="J76" s="90"/>
      <c r="K76" s="90">
        <v>2</v>
      </c>
      <c r="L76" s="90"/>
      <c r="M76" s="131"/>
    </row>
    <row r="77" spans="2:14" s="94" customFormat="1" ht="14.25" customHeight="1">
      <c r="B77" s="90"/>
      <c r="C77" s="136"/>
      <c r="D77" s="90"/>
      <c r="E77" s="90"/>
      <c r="F77" s="90"/>
      <c r="G77" s="90">
        <v>3</v>
      </c>
      <c r="H77" s="90"/>
      <c r="I77" s="90"/>
      <c r="J77" s="90"/>
      <c r="K77" s="90">
        <v>3</v>
      </c>
      <c r="L77" s="90"/>
      <c r="M77" s="131"/>
    </row>
    <row r="78" spans="2:14" s="94" customFormat="1" ht="14.25" customHeight="1">
      <c r="B78" s="90"/>
      <c r="C78" s="136"/>
      <c r="D78" s="90"/>
      <c r="E78" s="90"/>
      <c r="F78" s="90"/>
      <c r="G78" s="90"/>
      <c r="H78" s="90"/>
      <c r="I78" s="90"/>
      <c r="J78" s="90"/>
      <c r="K78" s="90"/>
      <c r="L78" s="90"/>
      <c r="M78" s="131"/>
    </row>
    <row r="79" spans="2:14" s="94" customFormat="1" ht="14.25" customHeight="1">
      <c r="B79" s="90"/>
      <c r="C79" s="136"/>
      <c r="D79" s="90"/>
      <c r="E79" s="90"/>
      <c r="F79" s="90"/>
      <c r="G79" s="90"/>
      <c r="H79" s="90"/>
      <c r="I79" s="90"/>
      <c r="J79" s="90"/>
      <c r="K79" s="90"/>
      <c r="L79" s="90"/>
      <c r="M79" s="131"/>
    </row>
    <row r="80" spans="2:14" s="94" customFormat="1" ht="14.25" customHeight="1">
      <c r="B80" s="90"/>
      <c r="C80" s="136"/>
      <c r="D80" s="90"/>
      <c r="E80" s="90"/>
      <c r="F80" s="90"/>
      <c r="G80" s="90"/>
      <c r="H80" s="90"/>
      <c r="I80" s="90"/>
      <c r="J80" s="90"/>
      <c r="K80" s="90"/>
      <c r="L80" s="90"/>
      <c r="M80" s="131"/>
    </row>
    <row r="81" spans="2:13" s="116" customFormat="1" ht="14.25" customHeight="1">
      <c r="B81" s="115"/>
      <c r="C81" s="141"/>
      <c r="D81" s="90"/>
      <c r="E81" s="90"/>
      <c r="F81" s="90"/>
      <c r="G81" s="90"/>
      <c r="H81" s="90"/>
      <c r="I81" s="90"/>
      <c r="J81" s="90"/>
      <c r="K81" s="90"/>
      <c r="L81" s="90"/>
      <c r="M81" s="131"/>
    </row>
    <row r="82" spans="2:13" s="91" customFormat="1" ht="14.25" customHeight="1">
      <c r="B82" s="89"/>
      <c r="C82" s="142"/>
      <c r="D82" s="90"/>
      <c r="E82" s="90"/>
      <c r="F82" s="90"/>
      <c r="G82" s="90"/>
      <c r="H82" s="90"/>
      <c r="I82" s="90"/>
      <c r="J82" s="89"/>
      <c r="K82" s="89"/>
      <c r="L82" s="89"/>
      <c r="M82" s="132"/>
    </row>
    <row r="83" spans="2:13" s="80" customFormat="1" ht="14.25" customHeight="1">
      <c r="B83" s="71"/>
      <c r="C83" s="143"/>
      <c r="D83" s="90"/>
      <c r="E83" s="90"/>
      <c r="F83" s="90"/>
      <c r="G83" s="90"/>
      <c r="H83" s="90"/>
      <c r="I83" s="90"/>
      <c r="J83" s="89"/>
      <c r="K83" s="89"/>
      <c r="L83" s="89"/>
      <c r="M83" s="132"/>
    </row>
    <row r="84" spans="2:13" s="80" customFormat="1" ht="14.25" customHeight="1">
      <c r="B84" s="71"/>
      <c r="C84" s="143"/>
      <c r="D84" s="90"/>
      <c r="E84" s="90"/>
      <c r="F84" s="90"/>
      <c r="G84" s="90"/>
      <c r="H84" s="90"/>
      <c r="I84" s="90"/>
      <c r="J84" s="89"/>
      <c r="K84" s="89"/>
      <c r="L84" s="89"/>
      <c r="M84" s="132"/>
    </row>
    <row r="85" spans="2:13" s="80" customFormat="1" ht="14.25" customHeight="1">
      <c r="B85" s="71"/>
      <c r="C85" s="143"/>
      <c r="D85" s="90"/>
      <c r="E85" s="90"/>
      <c r="F85" s="90"/>
      <c r="G85" s="90"/>
      <c r="H85" s="90"/>
      <c r="I85" s="90"/>
      <c r="J85" s="89"/>
      <c r="K85" s="89"/>
      <c r="L85" s="89"/>
      <c r="M85" s="89"/>
    </row>
    <row r="86" spans="2:13" s="80" customFormat="1" ht="14.25" customHeight="1">
      <c r="B86" s="71"/>
      <c r="C86" s="143"/>
      <c r="D86" s="90"/>
      <c r="E86" s="90"/>
      <c r="F86" s="90"/>
      <c r="G86" s="90"/>
      <c r="H86" s="90"/>
      <c r="I86" s="90"/>
      <c r="J86" s="89"/>
      <c r="K86" s="89"/>
      <c r="L86" s="89"/>
      <c r="M86" s="89"/>
    </row>
    <row r="87" spans="2:13" s="80" customFormat="1" ht="14.25" customHeight="1">
      <c r="B87" s="71"/>
      <c r="C87" s="143"/>
      <c r="D87" s="90"/>
      <c r="E87" s="90"/>
      <c r="F87" s="90"/>
      <c r="G87" s="90"/>
      <c r="H87" s="90"/>
      <c r="I87" s="90"/>
      <c r="J87" s="89"/>
      <c r="K87" s="89"/>
      <c r="L87" s="89"/>
      <c r="M87" s="89"/>
    </row>
    <row r="88" spans="2:13" s="80" customFormat="1" ht="14.25" customHeight="1">
      <c r="B88" s="71"/>
      <c r="C88" s="143"/>
      <c r="D88" s="90"/>
      <c r="E88" s="90"/>
      <c r="F88" s="90"/>
      <c r="G88" s="90"/>
      <c r="H88" s="90"/>
      <c r="I88" s="90"/>
      <c r="J88" s="89"/>
      <c r="K88" s="89"/>
      <c r="L88" s="89"/>
      <c r="M88" s="89"/>
    </row>
    <row r="89" spans="2:13" ht="14.25" customHeight="1">
      <c r="D89" s="90"/>
      <c r="E89" s="90"/>
      <c r="F89" s="90"/>
      <c r="G89" s="90"/>
      <c r="H89" s="90"/>
      <c r="I89" s="90"/>
      <c r="J89" s="89"/>
      <c r="K89" s="89"/>
      <c r="L89" s="89"/>
      <c r="M89" s="89"/>
    </row>
    <row r="90" spans="2:13" ht="14.25" customHeight="1">
      <c r="D90" s="90"/>
      <c r="E90" s="90"/>
      <c r="F90" s="90"/>
      <c r="G90" s="90"/>
      <c r="H90" s="90"/>
      <c r="I90" s="90"/>
      <c r="J90" s="89"/>
      <c r="K90" s="89"/>
      <c r="L90" s="89"/>
      <c r="M90" s="89"/>
    </row>
    <row r="91" spans="2:13" ht="14.25" customHeight="1">
      <c r="D91" s="90"/>
      <c r="E91" s="90"/>
      <c r="F91" s="90"/>
      <c r="G91" s="90"/>
      <c r="H91" s="90"/>
      <c r="I91" s="90"/>
      <c r="J91" s="89"/>
      <c r="K91" s="89"/>
      <c r="L91" s="89"/>
      <c r="M91" s="89"/>
    </row>
    <row r="92" spans="2:13" ht="14.25" customHeight="1">
      <c r="D92" s="90"/>
      <c r="E92" s="90"/>
      <c r="F92" s="90"/>
      <c r="G92" s="90"/>
      <c r="H92" s="90"/>
      <c r="I92" s="90"/>
      <c r="J92" s="89"/>
      <c r="K92" s="89"/>
      <c r="L92" s="89"/>
      <c r="M92" s="89"/>
    </row>
  </sheetData>
  <sheetProtection algorithmName="SHA-512" hashValue="54/36KiaSBLmt3w6TmHNTph5dL8hjipY+3xLEHkNqgbhJ4aIs2y4hOrSbeopN8+80Aey5yT6QP+pwHOQ/44Rbg==" saltValue="36u+iSwKF7enjzY9c0rnFg==" spinCount="100000" sheet="1" objects="1" scenarios="1"/>
  <mergeCells count="2">
    <mergeCell ref="B1:M1"/>
    <mergeCell ref="O3:P3"/>
  </mergeCells>
  <conditionalFormatting sqref="T2:U2">
    <cfRule type="cellIs" dxfId="205" priority="1616" stopIfTrue="1" operator="greaterThan">
      <formula>3</formula>
    </cfRule>
  </conditionalFormatting>
  <conditionalFormatting sqref="O2 S2 V2:X2">
    <cfRule type="cellIs" dxfId="204" priority="1617" stopIfTrue="1" operator="greaterThan">
      <formula>1</formula>
    </cfRule>
  </conditionalFormatting>
  <conditionalFormatting sqref="T7:U13 U3:U6">
    <cfRule type="cellIs" dxfId="203" priority="1606" stopIfTrue="1" operator="greaterThan">
      <formula>3</formula>
    </cfRule>
  </conditionalFormatting>
  <conditionalFormatting sqref="O7:O13 S7:S13 V3:X13">
    <cfRule type="cellIs" dxfId="202" priority="1607" stopIfTrue="1" operator="greaterThan">
      <formula>1</formula>
    </cfRule>
  </conditionalFormatting>
  <conditionalFormatting sqref="C3">
    <cfRule type="cellIs" dxfId="201" priority="1608" stopIfTrue="1" operator="greaterThan">
      <formula>0</formula>
    </cfRule>
  </conditionalFormatting>
  <conditionalFormatting sqref="I76">
    <cfRule type="expression" dxfId="200" priority="1599" stopIfTrue="1">
      <formula>ISBLANK(C76)</formula>
    </cfRule>
    <cfRule type="expression" dxfId="199" priority="1600" stopIfTrue="1">
      <formula>COUNTIF(I$74:I$76,I76)=0</formula>
    </cfRule>
  </conditionalFormatting>
  <conditionalFormatting sqref="C4">
    <cfRule type="cellIs" dxfId="198" priority="1589" stopIfTrue="1" operator="greaterThan">
      <formula>0</formula>
    </cfRule>
  </conditionalFormatting>
  <conditionalFormatting sqref="C5">
    <cfRule type="cellIs" dxfId="197" priority="1574" stopIfTrue="1" operator="greaterThan">
      <formula>0</formula>
    </cfRule>
  </conditionalFormatting>
  <conditionalFormatting sqref="C6">
    <cfRule type="cellIs" dxfId="196" priority="1559" stopIfTrue="1" operator="greaterThan">
      <formula>0</formula>
    </cfRule>
  </conditionalFormatting>
  <conditionalFormatting sqref="C7">
    <cfRule type="cellIs" dxfId="195" priority="1544" stopIfTrue="1" operator="greaterThan">
      <formula>0</formula>
    </cfRule>
  </conditionalFormatting>
  <conditionalFormatting sqref="C8">
    <cfRule type="cellIs" dxfId="194" priority="1529" stopIfTrue="1" operator="greaterThan">
      <formula>0</formula>
    </cfRule>
  </conditionalFormatting>
  <conditionalFormatting sqref="C9">
    <cfRule type="cellIs" dxfId="193" priority="1514" stopIfTrue="1" operator="greaterThan">
      <formula>0</formula>
    </cfRule>
  </conditionalFormatting>
  <conditionalFormatting sqref="C10">
    <cfRule type="cellIs" dxfId="192" priority="1499" stopIfTrue="1" operator="greaterThan">
      <formula>0</formula>
    </cfRule>
  </conditionalFormatting>
  <conditionalFormatting sqref="C11">
    <cfRule type="cellIs" dxfId="191" priority="1484" stopIfTrue="1" operator="greaterThan">
      <formula>0</formula>
    </cfRule>
  </conditionalFormatting>
  <conditionalFormatting sqref="C12">
    <cfRule type="cellIs" dxfId="190" priority="1469" stopIfTrue="1" operator="greaterThan">
      <formula>0</formula>
    </cfRule>
  </conditionalFormatting>
  <conditionalFormatting sqref="C13">
    <cfRule type="cellIs" dxfId="189" priority="1454" stopIfTrue="1" operator="greaterThan">
      <formula>0</formula>
    </cfRule>
  </conditionalFormatting>
  <conditionalFormatting sqref="C14">
    <cfRule type="cellIs" dxfId="188" priority="1439" stopIfTrue="1" operator="greaterThan">
      <formula>0</formula>
    </cfRule>
  </conditionalFormatting>
  <conditionalFormatting sqref="C15">
    <cfRule type="cellIs" dxfId="187" priority="1424" stopIfTrue="1" operator="greaterThan">
      <formula>0</formula>
    </cfRule>
  </conditionalFormatting>
  <conditionalFormatting sqref="C16">
    <cfRule type="cellIs" dxfId="186" priority="1409" stopIfTrue="1" operator="greaterThan">
      <formula>0</formula>
    </cfRule>
  </conditionalFormatting>
  <conditionalFormatting sqref="C17">
    <cfRule type="cellIs" dxfId="185" priority="1394" stopIfTrue="1" operator="greaterThan">
      <formula>0</formula>
    </cfRule>
  </conditionalFormatting>
  <conditionalFormatting sqref="C18">
    <cfRule type="cellIs" dxfId="184" priority="1379" stopIfTrue="1" operator="greaterThan">
      <formula>0</formula>
    </cfRule>
  </conditionalFormatting>
  <conditionalFormatting sqref="C19">
    <cfRule type="cellIs" dxfId="183" priority="1364" stopIfTrue="1" operator="greaterThan">
      <formula>0</formula>
    </cfRule>
  </conditionalFormatting>
  <conditionalFormatting sqref="C20">
    <cfRule type="cellIs" dxfId="182" priority="1349" stopIfTrue="1" operator="greaterThan">
      <formula>0</formula>
    </cfRule>
  </conditionalFormatting>
  <conditionalFormatting sqref="C21">
    <cfRule type="cellIs" dxfId="181" priority="1334" stopIfTrue="1" operator="greaterThan">
      <formula>0</formula>
    </cfRule>
  </conditionalFormatting>
  <conditionalFormatting sqref="C22">
    <cfRule type="cellIs" dxfId="180" priority="1319" stopIfTrue="1" operator="greaterThan">
      <formula>0</formula>
    </cfRule>
  </conditionalFormatting>
  <conditionalFormatting sqref="C23">
    <cfRule type="cellIs" dxfId="179" priority="1304" stopIfTrue="1" operator="greaterThan">
      <formula>0</formula>
    </cfRule>
  </conditionalFormatting>
  <conditionalFormatting sqref="C24">
    <cfRule type="cellIs" dxfId="178" priority="1289" stopIfTrue="1" operator="greaterThan">
      <formula>0</formula>
    </cfRule>
  </conditionalFormatting>
  <conditionalFormatting sqref="C25">
    <cfRule type="cellIs" dxfId="177" priority="1274" stopIfTrue="1" operator="greaterThan">
      <formula>0</formula>
    </cfRule>
  </conditionalFormatting>
  <conditionalFormatting sqref="C26">
    <cfRule type="cellIs" dxfId="176" priority="1259" stopIfTrue="1" operator="greaterThan">
      <formula>0</formula>
    </cfRule>
  </conditionalFormatting>
  <conditionalFormatting sqref="C27">
    <cfRule type="cellIs" dxfId="175" priority="1244" stopIfTrue="1" operator="greaterThan">
      <formula>0</formula>
    </cfRule>
  </conditionalFormatting>
  <conditionalFormatting sqref="C28">
    <cfRule type="cellIs" dxfId="174" priority="1229" stopIfTrue="1" operator="greaterThan">
      <formula>0</formula>
    </cfRule>
  </conditionalFormatting>
  <conditionalFormatting sqref="C29">
    <cfRule type="cellIs" dxfId="173" priority="1214" stopIfTrue="1" operator="greaterThan">
      <formula>0</formula>
    </cfRule>
  </conditionalFormatting>
  <conditionalFormatting sqref="C30">
    <cfRule type="cellIs" dxfId="172" priority="1199" stopIfTrue="1" operator="greaterThan">
      <formula>0</formula>
    </cfRule>
  </conditionalFormatting>
  <conditionalFormatting sqref="C31">
    <cfRule type="cellIs" dxfId="171" priority="1184" stopIfTrue="1" operator="greaterThan">
      <formula>0</formula>
    </cfRule>
  </conditionalFormatting>
  <conditionalFormatting sqref="C32">
    <cfRule type="cellIs" dxfId="170" priority="1169" stopIfTrue="1" operator="greaterThan">
      <formula>0</formula>
    </cfRule>
  </conditionalFormatting>
  <conditionalFormatting sqref="C33">
    <cfRule type="cellIs" dxfId="169" priority="1154" stopIfTrue="1" operator="greaterThan">
      <formula>0</formula>
    </cfRule>
  </conditionalFormatting>
  <conditionalFormatting sqref="C34">
    <cfRule type="cellIs" dxfId="168" priority="1139" stopIfTrue="1" operator="greaterThan">
      <formula>0</formula>
    </cfRule>
  </conditionalFormatting>
  <conditionalFormatting sqref="C35">
    <cfRule type="cellIs" dxfId="167" priority="1124" stopIfTrue="1" operator="greaterThan">
      <formula>0</formula>
    </cfRule>
  </conditionalFormatting>
  <conditionalFormatting sqref="C36">
    <cfRule type="cellIs" dxfId="166" priority="1109" stopIfTrue="1" operator="greaterThan">
      <formula>0</formula>
    </cfRule>
  </conditionalFormatting>
  <conditionalFormatting sqref="C37">
    <cfRule type="cellIs" dxfId="165" priority="1094" stopIfTrue="1" operator="greaterThan">
      <formula>0</formula>
    </cfRule>
  </conditionalFormatting>
  <conditionalFormatting sqref="C38">
    <cfRule type="cellIs" dxfId="164" priority="1079" stopIfTrue="1" operator="greaterThan">
      <formula>0</formula>
    </cfRule>
  </conditionalFormatting>
  <conditionalFormatting sqref="C39">
    <cfRule type="cellIs" dxfId="163" priority="1064" stopIfTrue="1" operator="greaterThan">
      <formula>0</formula>
    </cfRule>
  </conditionalFormatting>
  <conditionalFormatting sqref="C40">
    <cfRule type="cellIs" dxfId="162" priority="1049" stopIfTrue="1" operator="greaterThan">
      <formula>0</formula>
    </cfRule>
  </conditionalFormatting>
  <conditionalFormatting sqref="C41">
    <cfRule type="cellIs" dxfId="161" priority="1034" stopIfTrue="1" operator="greaterThan">
      <formula>0</formula>
    </cfRule>
  </conditionalFormatting>
  <conditionalFormatting sqref="C42">
    <cfRule type="cellIs" dxfId="160" priority="1019" stopIfTrue="1" operator="greaterThan">
      <formula>0</formula>
    </cfRule>
  </conditionalFormatting>
  <conditionalFormatting sqref="C43">
    <cfRule type="cellIs" dxfId="159" priority="1004" stopIfTrue="1" operator="greaterThan">
      <formula>0</formula>
    </cfRule>
  </conditionalFormatting>
  <conditionalFormatting sqref="C44">
    <cfRule type="cellIs" dxfId="158" priority="989" stopIfTrue="1" operator="greaterThan">
      <formula>0</formula>
    </cfRule>
  </conditionalFormatting>
  <conditionalFormatting sqref="C45">
    <cfRule type="cellIs" dxfId="157" priority="974" stopIfTrue="1" operator="greaterThan">
      <formula>0</formula>
    </cfRule>
  </conditionalFormatting>
  <conditionalFormatting sqref="C46">
    <cfRule type="cellIs" dxfId="156" priority="959" stopIfTrue="1" operator="greaterThan">
      <formula>0</formula>
    </cfRule>
  </conditionalFormatting>
  <conditionalFormatting sqref="C47">
    <cfRule type="cellIs" dxfId="155" priority="944" stopIfTrue="1" operator="greaterThan">
      <formula>0</formula>
    </cfRule>
  </conditionalFormatting>
  <conditionalFormatting sqref="C48">
    <cfRule type="cellIs" dxfId="154" priority="929" stopIfTrue="1" operator="greaterThan">
      <formula>0</formula>
    </cfRule>
  </conditionalFormatting>
  <conditionalFormatting sqref="C49">
    <cfRule type="cellIs" dxfId="153" priority="914" stopIfTrue="1" operator="greaterThan">
      <formula>0</formula>
    </cfRule>
  </conditionalFormatting>
  <conditionalFormatting sqref="C50">
    <cfRule type="cellIs" dxfId="152" priority="899" stopIfTrue="1" operator="greaterThan">
      <formula>0</formula>
    </cfRule>
  </conditionalFormatting>
  <conditionalFormatting sqref="C51">
    <cfRule type="cellIs" dxfId="151" priority="884" stopIfTrue="1" operator="greaterThan">
      <formula>0</formula>
    </cfRule>
  </conditionalFormatting>
  <conditionalFormatting sqref="C52">
    <cfRule type="cellIs" dxfId="150" priority="869" stopIfTrue="1" operator="greaterThan">
      <formula>0</formula>
    </cfRule>
  </conditionalFormatting>
  <conditionalFormatting sqref="C53">
    <cfRule type="cellIs" dxfId="149" priority="854" stopIfTrue="1" operator="greaterThan">
      <formula>0</formula>
    </cfRule>
  </conditionalFormatting>
  <conditionalFormatting sqref="C54">
    <cfRule type="cellIs" dxfId="148" priority="839" stopIfTrue="1" operator="greaterThan">
      <formula>0</formula>
    </cfRule>
  </conditionalFormatting>
  <conditionalFormatting sqref="C55">
    <cfRule type="cellIs" dxfId="147" priority="824" stopIfTrue="1" operator="greaterThan">
      <formula>0</formula>
    </cfRule>
  </conditionalFormatting>
  <conditionalFormatting sqref="C56">
    <cfRule type="cellIs" dxfId="146" priority="809" stopIfTrue="1" operator="greaterThan">
      <formula>0</formula>
    </cfRule>
  </conditionalFormatting>
  <conditionalFormatting sqref="C57">
    <cfRule type="cellIs" dxfId="145" priority="794" stopIfTrue="1" operator="greaterThan">
      <formula>0</formula>
    </cfRule>
  </conditionalFormatting>
  <conditionalFormatting sqref="C58">
    <cfRule type="cellIs" dxfId="144" priority="779" stopIfTrue="1" operator="greaterThan">
      <formula>0</formula>
    </cfRule>
  </conditionalFormatting>
  <conditionalFormatting sqref="C59">
    <cfRule type="cellIs" dxfId="143" priority="764" stopIfTrue="1" operator="greaterThan">
      <formula>0</formula>
    </cfRule>
  </conditionalFormatting>
  <conditionalFormatting sqref="C60">
    <cfRule type="cellIs" dxfId="142" priority="749" stopIfTrue="1" operator="greaterThan">
      <formula>0</formula>
    </cfRule>
  </conditionalFormatting>
  <conditionalFormatting sqref="C61">
    <cfRule type="cellIs" dxfId="141" priority="734" stopIfTrue="1" operator="greaterThan">
      <formula>0</formula>
    </cfRule>
  </conditionalFormatting>
  <conditionalFormatting sqref="C62">
    <cfRule type="cellIs" dxfId="140" priority="719" stopIfTrue="1" operator="greaterThan">
      <formula>0</formula>
    </cfRule>
  </conditionalFormatting>
  <conditionalFormatting sqref="C63">
    <cfRule type="cellIs" dxfId="139" priority="704" stopIfTrue="1" operator="greaterThan">
      <formula>0</formula>
    </cfRule>
  </conditionalFormatting>
  <conditionalFormatting sqref="C64">
    <cfRule type="cellIs" dxfId="138" priority="689" stopIfTrue="1" operator="greaterThan">
      <formula>0</formula>
    </cfRule>
  </conditionalFormatting>
  <conditionalFormatting sqref="C65">
    <cfRule type="cellIs" dxfId="137" priority="674" stopIfTrue="1" operator="greaterThan">
      <formula>0</formula>
    </cfRule>
  </conditionalFormatting>
  <conditionalFormatting sqref="C66">
    <cfRule type="cellIs" dxfId="136" priority="659" stopIfTrue="1" operator="greaterThan">
      <formula>0</formula>
    </cfRule>
  </conditionalFormatting>
  <conditionalFormatting sqref="C67">
    <cfRule type="cellIs" dxfId="135" priority="644" stopIfTrue="1" operator="greaterThan">
      <formula>0</formula>
    </cfRule>
  </conditionalFormatting>
  <conditionalFormatting sqref="C68">
    <cfRule type="cellIs" dxfId="134" priority="629" stopIfTrue="1" operator="greaterThan">
      <formula>0</formula>
    </cfRule>
  </conditionalFormatting>
  <conditionalFormatting sqref="C69">
    <cfRule type="cellIs" dxfId="133" priority="614" stopIfTrue="1" operator="greaterThan">
      <formula>0</formula>
    </cfRule>
  </conditionalFormatting>
  <conditionalFormatting sqref="C70">
    <cfRule type="cellIs" dxfId="132" priority="599" stopIfTrue="1" operator="greaterThan">
      <formula>0</formula>
    </cfRule>
  </conditionalFormatting>
  <conditionalFormatting sqref="C71">
    <cfRule type="cellIs" dxfId="131" priority="584" stopIfTrue="1" operator="greaterThan">
      <formula>0</formula>
    </cfRule>
  </conditionalFormatting>
  <conditionalFormatting sqref="C72">
    <cfRule type="cellIs" dxfId="130" priority="569" stopIfTrue="1" operator="greaterThan">
      <formula>0</formula>
    </cfRule>
  </conditionalFormatting>
  <conditionalFormatting sqref="C73">
    <cfRule type="cellIs" dxfId="129" priority="554" stopIfTrue="1" operator="greaterThan">
      <formula>0</formula>
    </cfRule>
  </conditionalFormatting>
  <conditionalFormatting sqref="Q3:R3">
    <cfRule type="cellIs" dxfId="128" priority="106" stopIfTrue="1" operator="greaterThan">
      <formula>3</formula>
    </cfRule>
  </conditionalFormatting>
  <conditionalFormatting sqref="S3:T3">
    <cfRule type="cellIs" dxfId="127" priority="107" stopIfTrue="1" operator="greaterThan">
      <formula>1</formula>
    </cfRule>
  </conditionalFormatting>
  <conditionalFormatting sqref="M3:M73">
    <cfRule type="expression" dxfId="126" priority="105">
      <formula>ISBLANK(C3)</formula>
    </cfRule>
  </conditionalFormatting>
  <conditionalFormatting sqref="H3:H73">
    <cfRule type="expression" dxfId="125" priority="4303" stopIfTrue="1">
      <formula>ISBLANK(C3)</formula>
    </cfRule>
    <cfRule type="expression" dxfId="124" priority="4304" stopIfTrue="1">
      <formula>COUNTIF(H$74:H$81,H3)=0</formula>
    </cfRule>
  </conditionalFormatting>
  <conditionalFormatting sqref="D3:D73">
    <cfRule type="expression" dxfId="123" priority="4305" stopIfTrue="1">
      <formula>ISBLANK(C3)</formula>
    </cfRule>
    <cfRule type="expression" dxfId="122" priority="4306" stopIfTrue="1">
      <formula>COUNTIF(D$74:D$81,D3)=0</formula>
    </cfRule>
  </conditionalFormatting>
  <conditionalFormatting sqref="E3:F73">
    <cfRule type="expression" dxfId="121" priority="4307" stopIfTrue="1">
      <formula>ISBLANK(B3)</formula>
    </cfRule>
    <cfRule type="expression" dxfId="120" priority="4308" stopIfTrue="1">
      <formula>COUNTIF(E$74:E$81,E3)=0</formula>
    </cfRule>
  </conditionalFormatting>
  <conditionalFormatting sqref="G3:G73">
    <cfRule type="expression" dxfId="119" priority="4309" stopIfTrue="1">
      <formula>ISBLANK(C3)</formula>
    </cfRule>
    <cfRule type="expression" dxfId="118" priority="4310" stopIfTrue="1">
      <formula>COUNTIF(G$74:G$81,G3)=0</formula>
    </cfRule>
  </conditionalFormatting>
  <conditionalFormatting sqref="I3:I73">
    <cfRule type="expression" dxfId="117" priority="4311" stopIfTrue="1">
      <formula>ISBLANK(C3)</formula>
    </cfRule>
    <cfRule type="expression" dxfId="116" priority="4312" stopIfTrue="1">
      <formula>COUNTIF(I$74:I$81,I3)=0</formula>
    </cfRule>
  </conditionalFormatting>
  <conditionalFormatting sqref="J3:J73">
    <cfRule type="expression" dxfId="115" priority="4313" stopIfTrue="1">
      <formula>ISBLANK(C3)</formula>
    </cfRule>
    <cfRule type="expression" dxfId="114" priority="4314" stopIfTrue="1">
      <formula>COUNTIF(J$74:J$81,J3)=0</formula>
    </cfRule>
  </conditionalFormatting>
  <conditionalFormatting sqref="L4:L73 K3 K5">
    <cfRule type="expression" dxfId="113" priority="4327" stopIfTrue="1">
      <formula>ISBLANK(C3)</formula>
    </cfRule>
    <cfRule type="expression" dxfId="112" priority="4328" stopIfTrue="1">
      <formula>COUNTIF(K$74:K$81,K3)=0</formula>
    </cfRule>
  </conditionalFormatting>
  <conditionalFormatting sqref="L3">
    <cfRule type="expression" dxfId="111" priority="5159" stopIfTrue="1">
      <formula>ISBLANK(C3)</formula>
    </cfRule>
    <cfRule type="expression" dxfId="110" priority="5160" stopIfTrue="1">
      <formula>COUNTIF(L$74:L$81,L3)=0</formula>
    </cfRule>
  </conditionalFormatting>
  <dataValidations count="6">
    <dataValidation type="whole" allowBlank="1" showErrorMessage="1" sqref="W7:W26">
      <formula1>0</formula1>
      <formula2>2</formula2>
    </dataValidation>
    <dataValidation type="whole" allowBlank="1" showErrorMessage="1" sqref="T7:T26 Q3">
      <formula1>0</formula1>
      <formula2>3</formula2>
    </dataValidation>
    <dataValidation type="whole" allowBlank="1" showErrorMessage="1" sqref="S7:S26 V7:V26 X7:X26 O7:O26 P3:P6 S3:T3">
      <formula1>0</formula1>
      <formula2>1</formula2>
    </dataValidation>
    <dataValidation type="whole" allowBlank="1" showErrorMessage="1" sqref="U7:U26 R3">
      <formula1>0</formula1>
      <formula2>4</formula2>
    </dataValidation>
    <dataValidation type="textLength" operator="equal" allowBlank="1" showErrorMessage="1" errorTitle="Wrong number of digits" error="Element has 10 skills" sqref="C3:C73">
      <formula1>9</formula1>
    </dataValidation>
    <dataValidation allowBlank="1" showErrorMessage="1" sqref="M3:M73"/>
  </dataValidations>
  <printOptions horizontalCentered="1"/>
  <pageMargins left="0.7" right="0.7" top="0.25" bottom="2.7" header="0.25" footer="0.25"/>
  <pageSetup scale="65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94"/>
  <sheetViews>
    <sheetView zoomScaleNormal="100" workbookViewId="0">
      <pane ySplit="6" topLeftCell="A7" activePane="bottomLeft" state="frozen"/>
      <selection pane="bottomLeft"/>
    </sheetView>
  </sheetViews>
  <sheetFormatPr defaultColWidth="8.85546875" defaultRowHeight="15.75"/>
  <cols>
    <col min="1" max="1" width="9.7109375" style="6" customWidth="1"/>
    <col min="2" max="2" width="16.85546875" style="6" customWidth="1"/>
    <col min="3" max="3" width="26.42578125" style="6" customWidth="1"/>
    <col min="4" max="4" width="27.7109375" style="6" customWidth="1"/>
    <col min="5" max="5" width="12.5703125" style="6" customWidth="1"/>
    <col min="6" max="6" width="11.5703125" style="7" customWidth="1"/>
    <col min="7" max="7" width="13.7109375" style="6" customWidth="1"/>
    <col min="8" max="8" width="11.5703125" style="7" customWidth="1"/>
    <col min="9" max="9" width="13.7109375" style="6" customWidth="1"/>
    <col min="10" max="10" width="16.7109375" style="8" customWidth="1"/>
    <col min="11" max="11" width="13.28515625" customWidth="1"/>
    <col min="12" max="12" width="13.42578125" customWidth="1"/>
    <col min="13" max="13" width="13.140625" customWidth="1"/>
    <col min="14" max="16384" width="8.85546875" style="6"/>
  </cols>
  <sheetData>
    <row r="1" spans="1:13" customFormat="1" ht="34.5" customHeight="1">
      <c r="C1" s="246" t="s">
        <v>199</v>
      </c>
      <c r="D1" s="246"/>
      <c r="E1" s="246"/>
      <c r="F1" s="246"/>
      <c r="G1" s="1"/>
      <c r="H1" s="42"/>
      <c r="I1" s="1"/>
      <c r="J1" s="1"/>
    </row>
    <row r="2" spans="1:13" customFormat="1" ht="22.5" customHeight="1">
      <c r="C2" s="247" t="s">
        <v>197</v>
      </c>
      <c r="D2" s="247"/>
      <c r="E2" s="247"/>
      <c r="F2" s="247"/>
      <c r="G2" s="1"/>
      <c r="H2" s="42"/>
      <c r="I2" s="1"/>
      <c r="J2" s="1"/>
    </row>
    <row r="3" spans="1:13" s="9" customFormat="1" ht="21" customHeight="1">
      <c r="C3" s="49"/>
      <c r="D3" s="50"/>
      <c r="E3" s="10"/>
      <c r="G3" s="10"/>
      <c r="K3"/>
      <c r="L3"/>
      <c r="M3"/>
    </row>
    <row r="4" spans="1:13" s="9" customFormat="1" ht="21">
      <c r="B4"/>
      <c r="C4" s="49"/>
      <c r="D4" s="51">
        <v>0</v>
      </c>
      <c r="E4" s="10"/>
      <c r="G4" s="10"/>
      <c r="H4" s="10"/>
      <c r="I4" s="10"/>
      <c r="K4"/>
      <c r="L4"/>
      <c r="M4"/>
    </row>
    <row r="5" spans="1:13" s="12" customFormat="1" ht="21">
      <c r="E5" s="126"/>
      <c r="F5" s="127"/>
      <c r="G5" s="127"/>
      <c r="H5" s="127"/>
      <c r="I5" s="127"/>
      <c r="J5" s="126"/>
      <c r="K5"/>
      <c r="L5"/>
      <c r="M5"/>
    </row>
    <row r="6" spans="1:13" s="13" customFormat="1" ht="63.75" thickBot="1">
      <c r="A6" s="81" t="s">
        <v>4</v>
      </c>
      <c r="B6" s="82" t="s">
        <v>0</v>
      </c>
      <c r="C6" s="82" t="s">
        <v>1</v>
      </c>
      <c r="D6" s="82" t="s">
        <v>2</v>
      </c>
      <c r="E6" s="83" t="s">
        <v>5</v>
      </c>
      <c r="F6" s="84" t="s">
        <v>23</v>
      </c>
      <c r="G6" s="85" t="s">
        <v>26</v>
      </c>
      <c r="H6" s="84" t="s">
        <v>22</v>
      </c>
      <c r="I6" s="85" t="s">
        <v>158</v>
      </c>
      <c r="J6" s="125" t="s">
        <v>159</v>
      </c>
      <c r="K6"/>
      <c r="L6"/>
      <c r="M6"/>
    </row>
    <row r="7" spans="1:13" s="7" customFormat="1">
      <c r="A7" s="86" t="s">
        <v>25</v>
      </c>
      <c r="B7" s="87" t="s">
        <v>88</v>
      </c>
      <c r="C7" s="87" t="s">
        <v>89</v>
      </c>
      <c r="D7" s="87" t="s">
        <v>202</v>
      </c>
      <c r="E7" s="100">
        <v>39341</v>
      </c>
      <c r="F7" s="86">
        <v>0</v>
      </c>
      <c r="G7" s="88">
        <v>0</v>
      </c>
      <c r="H7" s="86">
        <v>3</v>
      </c>
      <c r="I7" s="88">
        <v>3</v>
      </c>
      <c r="J7" s="181">
        <v>3</v>
      </c>
      <c r="K7"/>
      <c r="L7"/>
      <c r="M7"/>
    </row>
    <row r="8" spans="1:13" s="7" customFormat="1">
      <c r="A8" s="14">
        <v>1</v>
      </c>
      <c r="B8" s="39" t="s">
        <v>27</v>
      </c>
      <c r="C8" s="39" t="s">
        <v>57</v>
      </c>
      <c r="D8" s="39" t="s">
        <v>203</v>
      </c>
      <c r="E8" s="101">
        <v>39308</v>
      </c>
      <c r="F8" s="14">
        <v>3</v>
      </c>
      <c r="G8" s="36">
        <v>3</v>
      </c>
      <c r="H8" s="14">
        <v>9</v>
      </c>
      <c r="I8" s="36">
        <v>9</v>
      </c>
      <c r="J8" s="181">
        <v>12</v>
      </c>
      <c r="K8"/>
      <c r="L8"/>
      <c r="M8"/>
    </row>
    <row r="9" spans="1:13" s="7" customFormat="1">
      <c r="A9" s="14">
        <v>2</v>
      </c>
      <c r="B9" s="39" t="s">
        <v>28</v>
      </c>
      <c r="C9" s="39" t="s">
        <v>58</v>
      </c>
      <c r="D9" s="39" t="s">
        <v>204</v>
      </c>
      <c r="E9" s="101">
        <v>39662</v>
      </c>
      <c r="F9" s="14">
        <v>1</v>
      </c>
      <c r="G9" s="36">
        <v>1</v>
      </c>
      <c r="H9" s="14">
        <v>5</v>
      </c>
      <c r="I9" s="36">
        <v>5</v>
      </c>
      <c r="J9" s="181">
        <v>6</v>
      </c>
      <c r="K9"/>
      <c r="L9"/>
      <c r="M9"/>
    </row>
    <row r="10" spans="1:13" s="7" customFormat="1">
      <c r="A10" s="14">
        <v>3</v>
      </c>
      <c r="B10" s="39" t="s">
        <v>29</v>
      </c>
      <c r="C10" s="39" t="s">
        <v>59</v>
      </c>
      <c r="D10" s="39" t="s">
        <v>205</v>
      </c>
      <c r="E10" s="101">
        <v>39932</v>
      </c>
      <c r="F10" s="14">
        <v>1</v>
      </c>
      <c r="G10" s="36">
        <v>1</v>
      </c>
      <c r="H10" s="14">
        <v>3</v>
      </c>
      <c r="I10" s="36">
        <v>3</v>
      </c>
      <c r="J10" s="181">
        <v>4</v>
      </c>
      <c r="K10"/>
      <c r="L10"/>
      <c r="M10"/>
    </row>
    <row r="11" spans="1:13" s="7" customFormat="1">
      <c r="A11" s="14">
        <v>4</v>
      </c>
      <c r="B11" s="39" t="s">
        <v>30</v>
      </c>
      <c r="C11" s="39" t="s">
        <v>60</v>
      </c>
      <c r="D11" s="39" t="s">
        <v>206</v>
      </c>
      <c r="E11" s="101">
        <v>39314</v>
      </c>
      <c r="F11" s="14">
        <v>5</v>
      </c>
      <c r="G11" s="36">
        <v>5</v>
      </c>
      <c r="H11" s="14">
        <v>6</v>
      </c>
      <c r="I11" s="36">
        <v>6</v>
      </c>
      <c r="J11" s="15">
        <v>11</v>
      </c>
      <c r="K11"/>
      <c r="L11"/>
      <c r="M11"/>
    </row>
    <row r="12" spans="1:13" s="7" customFormat="1">
      <c r="A12" s="14">
        <v>5</v>
      </c>
      <c r="B12" s="39" t="s">
        <v>31</v>
      </c>
      <c r="C12" s="39" t="s">
        <v>61</v>
      </c>
      <c r="D12" s="39" t="s">
        <v>203</v>
      </c>
      <c r="E12" s="101">
        <v>39657</v>
      </c>
      <c r="F12" s="14">
        <v>5</v>
      </c>
      <c r="G12" s="36">
        <v>5</v>
      </c>
      <c r="H12" s="14">
        <v>6</v>
      </c>
      <c r="I12" s="36">
        <v>6</v>
      </c>
      <c r="J12" s="15">
        <v>11</v>
      </c>
      <c r="K12"/>
      <c r="L12"/>
      <c r="M12"/>
    </row>
    <row r="13" spans="1:13" s="7" customFormat="1">
      <c r="A13" s="14">
        <v>6</v>
      </c>
      <c r="B13" s="39" t="s">
        <v>32</v>
      </c>
      <c r="C13" s="39" t="s">
        <v>62</v>
      </c>
      <c r="D13" s="39" t="s">
        <v>206</v>
      </c>
      <c r="E13" s="101">
        <v>39811</v>
      </c>
      <c r="F13" s="14">
        <v>11</v>
      </c>
      <c r="G13" s="36">
        <v>11</v>
      </c>
      <c r="H13" s="14">
        <v>14</v>
      </c>
      <c r="I13" s="36">
        <v>14</v>
      </c>
      <c r="J13" s="15">
        <v>25</v>
      </c>
      <c r="K13"/>
      <c r="L13"/>
      <c r="M13"/>
    </row>
    <row r="14" spans="1:13" s="7" customFormat="1">
      <c r="A14" s="14">
        <v>7</v>
      </c>
      <c r="B14" s="39" t="s">
        <v>33</v>
      </c>
      <c r="C14" s="39" t="s">
        <v>63</v>
      </c>
      <c r="D14" s="39" t="s">
        <v>203</v>
      </c>
      <c r="E14" s="101">
        <v>39215</v>
      </c>
      <c r="F14" s="14">
        <v>5</v>
      </c>
      <c r="G14" s="36">
        <v>5</v>
      </c>
      <c r="H14" s="14">
        <v>5</v>
      </c>
      <c r="I14" s="36">
        <v>5</v>
      </c>
      <c r="J14" s="15">
        <v>10</v>
      </c>
      <c r="K14"/>
      <c r="L14"/>
      <c r="M14"/>
    </row>
    <row r="15" spans="1:13" s="7" customFormat="1">
      <c r="A15" s="14">
        <v>8</v>
      </c>
      <c r="B15" s="39" t="s">
        <v>34</v>
      </c>
      <c r="C15" s="39" t="s">
        <v>64</v>
      </c>
      <c r="D15" s="39" t="s">
        <v>207</v>
      </c>
      <c r="E15" s="101">
        <v>39435</v>
      </c>
      <c r="F15" s="14">
        <v>5</v>
      </c>
      <c r="G15" s="36">
        <v>5</v>
      </c>
      <c r="H15" s="14">
        <v>5</v>
      </c>
      <c r="I15" s="36">
        <v>5</v>
      </c>
      <c r="J15" s="15">
        <v>10</v>
      </c>
      <c r="K15"/>
      <c r="L15"/>
      <c r="M15"/>
    </row>
    <row r="16" spans="1:13" s="7" customFormat="1">
      <c r="A16" s="14">
        <v>9</v>
      </c>
      <c r="B16" s="39" t="s">
        <v>35</v>
      </c>
      <c r="C16" s="39" t="s">
        <v>65</v>
      </c>
      <c r="D16" s="39" t="s">
        <v>208</v>
      </c>
      <c r="E16" s="101">
        <v>39500</v>
      </c>
      <c r="F16" s="14">
        <v>1</v>
      </c>
      <c r="G16" s="36">
        <v>1</v>
      </c>
      <c r="H16" s="14">
        <v>10</v>
      </c>
      <c r="I16" s="36">
        <v>10</v>
      </c>
      <c r="J16" s="15">
        <v>11</v>
      </c>
      <c r="K16"/>
      <c r="L16"/>
      <c r="M16"/>
    </row>
    <row r="17" spans="1:13" s="7" customFormat="1">
      <c r="A17" s="14">
        <v>10</v>
      </c>
      <c r="B17" s="39" t="s">
        <v>36</v>
      </c>
      <c r="C17" s="39" t="s">
        <v>66</v>
      </c>
      <c r="D17" s="39" t="s">
        <v>209</v>
      </c>
      <c r="E17" s="101">
        <v>39668</v>
      </c>
      <c r="F17" s="14">
        <v>10</v>
      </c>
      <c r="G17" s="36">
        <v>10</v>
      </c>
      <c r="H17" s="14">
        <v>12</v>
      </c>
      <c r="I17" s="36">
        <v>12</v>
      </c>
      <c r="J17" s="15">
        <v>22</v>
      </c>
      <c r="K17"/>
      <c r="L17"/>
      <c r="M17"/>
    </row>
    <row r="18" spans="1:13" s="7" customFormat="1">
      <c r="A18" s="14" t="s">
        <v>292</v>
      </c>
      <c r="B18" s="39" t="s">
        <v>210</v>
      </c>
      <c r="C18" s="39">
        <v>0</v>
      </c>
      <c r="D18" s="39">
        <v>0</v>
      </c>
      <c r="E18" s="101">
        <v>0</v>
      </c>
      <c r="F18" s="14" t="s">
        <v>227</v>
      </c>
      <c r="G18" s="36">
        <v>0</v>
      </c>
      <c r="H18" s="14" t="s">
        <v>227</v>
      </c>
      <c r="I18" s="36">
        <v>0</v>
      </c>
      <c r="J18" s="15" t="s">
        <v>227</v>
      </c>
      <c r="K18"/>
      <c r="L18"/>
      <c r="M18"/>
    </row>
    <row r="19" spans="1:13" s="7" customFormat="1">
      <c r="A19" s="14">
        <v>12</v>
      </c>
      <c r="B19" s="39" t="s">
        <v>37</v>
      </c>
      <c r="C19" s="39" t="s">
        <v>67</v>
      </c>
      <c r="D19" s="39" t="s">
        <v>204</v>
      </c>
      <c r="E19" s="101">
        <v>39084</v>
      </c>
      <c r="F19" s="14">
        <v>4</v>
      </c>
      <c r="G19" s="36">
        <v>4</v>
      </c>
      <c r="H19" s="14">
        <v>7</v>
      </c>
      <c r="I19" s="36">
        <v>7</v>
      </c>
      <c r="J19" s="15">
        <v>11</v>
      </c>
      <c r="K19"/>
      <c r="L19"/>
      <c r="M19"/>
    </row>
    <row r="20" spans="1:13" s="7" customFormat="1">
      <c r="A20" s="14">
        <v>13</v>
      </c>
      <c r="B20" s="39" t="s">
        <v>38</v>
      </c>
      <c r="C20" s="39" t="s">
        <v>68</v>
      </c>
      <c r="D20" s="39" t="s">
        <v>211</v>
      </c>
      <c r="E20" s="101">
        <v>39176</v>
      </c>
      <c r="F20" s="14">
        <v>13</v>
      </c>
      <c r="G20" s="36">
        <v>13</v>
      </c>
      <c r="H20" s="14">
        <v>14</v>
      </c>
      <c r="I20" s="36">
        <v>14</v>
      </c>
      <c r="J20" s="15">
        <v>27</v>
      </c>
      <c r="K20"/>
      <c r="L20"/>
      <c r="M20"/>
    </row>
    <row r="21" spans="1:13" s="7" customFormat="1">
      <c r="A21" s="14">
        <v>14</v>
      </c>
      <c r="B21" s="39" t="s">
        <v>39</v>
      </c>
      <c r="C21" s="39" t="s">
        <v>69</v>
      </c>
      <c r="D21" s="39" t="s">
        <v>212</v>
      </c>
      <c r="E21" s="101">
        <v>39646</v>
      </c>
      <c r="F21" s="14">
        <v>5</v>
      </c>
      <c r="G21" s="36">
        <v>5</v>
      </c>
      <c r="H21" s="14">
        <v>5</v>
      </c>
      <c r="I21" s="36">
        <v>5</v>
      </c>
      <c r="J21" s="15">
        <v>10</v>
      </c>
      <c r="K21"/>
      <c r="L21"/>
      <c r="M21"/>
    </row>
    <row r="22" spans="1:13" s="7" customFormat="1">
      <c r="A22" s="14">
        <v>15</v>
      </c>
      <c r="B22" s="39" t="s">
        <v>40</v>
      </c>
      <c r="C22" s="39" t="s">
        <v>70</v>
      </c>
      <c r="D22" s="39" t="s">
        <v>213</v>
      </c>
      <c r="E22" s="101">
        <v>40050</v>
      </c>
      <c r="F22" s="14">
        <v>8</v>
      </c>
      <c r="G22" s="36">
        <v>8</v>
      </c>
      <c r="H22" s="14">
        <v>6</v>
      </c>
      <c r="I22" s="36">
        <v>6</v>
      </c>
      <c r="J22" s="15">
        <v>14</v>
      </c>
      <c r="K22"/>
      <c r="L22"/>
      <c r="M22"/>
    </row>
    <row r="23" spans="1:13" s="7" customFormat="1">
      <c r="A23" s="14">
        <v>16</v>
      </c>
      <c r="B23" s="39" t="s">
        <v>41</v>
      </c>
      <c r="C23" s="39" t="s">
        <v>71</v>
      </c>
      <c r="D23" s="39" t="s">
        <v>214</v>
      </c>
      <c r="E23" s="101">
        <v>39536</v>
      </c>
      <c r="F23" s="14">
        <v>4</v>
      </c>
      <c r="G23" s="36">
        <v>4</v>
      </c>
      <c r="H23" s="14">
        <v>7</v>
      </c>
      <c r="I23" s="36">
        <v>7</v>
      </c>
      <c r="J23" s="15">
        <v>11</v>
      </c>
      <c r="K23"/>
      <c r="L23"/>
      <c r="M23"/>
    </row>
    <row r="24" spans="1:13" s="7" customFormat="1">
      <c r="A24" s="14">
        <v>17</v>
      </c>
      <c r="B24" s="39" t="s">
        <v>42</v>
      </c>
      <c r="C24" s="39" t="s">
        <v>72</v>
      </c>
      <c r="D24" s="39" t="s">
        <v>204</v>
      </c>
      <c r="E24" s="101">
        <v>39419</v>
      </c>
      <c r="F24" s="14">
        <v>1</v>
      </c>
      <c r="G24" s="36">
        <v>1</v>
      </c>
      <c r="H24" s="14">
        <v>2</v>
      </c>
      <c r="I24" s="36">
        <v>2</v>
      </c>
      <c r="J24" s="15">
        <v>3</v>
      </c>
      <c r="K24"/>
      <c r="L24"/>
      <c r="M24"/>
    </row>
    <row r="25" spans="1:13" s="7" customFormat="1">
      <c r="A25" s="14">
        <v>18</v>
      </c>
      <c r="B25" s="39" t="s">
        <v>43</v>
      </c>
      <c r="C25" s="39" t="s">
        <v>73</v>
      </c>
      <c r="D25" s="39" t="s">
        <v>208</v>
      </c>
      <c r="E25" s="101">
        <v>39691</v>
      </c>
      <c r="F25" s="14">
        <v>2</v>
      </c>
      <c r="G25" s="36">
        <v>2</v>
      </c>
      <c r="H25" s="14">
        <v>12</v>
      </c>
      <c r="I25" s="36">
        <v>12</v>
      </c>
      <c r="J25" s="15">
        <v>14</v>
      </c>
      <c r="K25"/>
      <c r="L25"/>
      <c r="M25"/>
    </row>
    <row r="26" spans="1:13" s="7" customFormat="1">
      <c r="A26" s="14">
        <v>19</v>
      </c>
      <c r="B26" s="39" t="s">
        <v>44</v>
      </c>
      <c r="C26" s="39" t="s">
        <v>74</v>
      </c>
      <c r="D26" s="39" t="s">
        <v>209</v>
      </c>
      <c r="E26" s="101">
        <v>39168</v>
      </c>
      <c r="F26" s="14">
        <v>9</v>
      </c>
      <c r="G26" s="36">
        <v>9</v>
      </c>
      <c r="H26" s="14">
        <v>9</v>
      </c>
      <c r="I26" s="36">
        <v>9</v>
      </c>
      <c r="J26" s="15">
        <v>18</v>
      </c>
      <c r="K26"/>
      <c r="L26"/>
      <c r="M26"/>
    </row>
    <row r="27" spans="1:13" s="7" customFormat="1">
      <c r="A27" s="14">
        <v>20</v>
      </c>
      <c r="B27" s="39" t="s">
        <v>45</v>
      </c>
      <c r="C27" s="39" t="s">
        <v>75</v>
      </c>
      <c r="D27" s="39" t="s">
        <v>211</v>
      </c>
      <c r="E27" s="101">
        <v>40031</v>
      </c>
      <c r="F27" s="14">
        <v>9</v>
      </c>
      <c r="G27" s="36">
        <v>9</v>
      </c>
      <c r="H27" s="14">
        <v>9</v>
      </c>
      <c r="I27" s="36">
        <v>9</v>
      </c>
      <c r="J27" s="15">
        <v>18</v>
      </c>
      <c r="K27"/>
      <c r="L27"/>
      <c r="M27"/>
    </row>
    <row r="28" spans="1:13" s="7" customFormat="1">
      <c r="A28" s="14">
        <v>21</v>
      </c>
      <c r="B28" s="39" t="s">
        <v>46</v>
      </c>
      <c r="C28" s="39" t="s">
        <v>76</v>
      </c>
      <c r="D28" s="39" t="s">
        <v>205</v>
      </c>
      <c r="E28" s="101">
        <v>40011</v>
      </c>
      <c r="F28" s="14">
        <v>4</v>
      </c>
      <c r="G28" s="36">
        <v>4</v>
      </c>
      <c r="H28" s="14">
        <v>5</v>
      </c>
      <c r="I28" s="36">
        <v>5</v>
      </c>
      <c r="J28" s="15">
        <v>9</v>
      </c>
      <c r="K28"/>
      <c r="L28"/>
      <c r="M28"/>
    </row>
    <row r="29" spans="1:13" s="7" customFormat="1">
      <c r="A29" s="14">
        <v>22</v>
      </c>
      <c r="B29" s="39" t="s">
        <v>47</v>
      </c>
      <c r="C29" s="39" t="s">
        <v>77</v>
      </c>
      <c r="D29" s="39" t="s">
        <v>215</v>
      </c>
      <c r="E29" s="101">
        <v>39366</v>
      </c>
      <c r="F29" s="14">
        <v>1</v>
      </c>
      <c r="G29" s="36">
        <v>1</v>
      </c>
      <c r="H29" s="14">
        <v>3</v>
      </c>
      <c r="I29" s="36">
        <v>3</v>
      </c>
      <c r="J29" s="15">
        <v>4</v>
      </c>
      <c r="K29"/>
      <c r="L29"/>
      <c r="M29"/>
    </row>
    <row r="30" spans="1:13" s="7" customFormat="1">
      <c r="A30" s="14">
        <v>23</v>
      </c>
      <c r="B30" s="39" t="s">
        <v>48</v>
      </c>
      <c r="C30" s="39" t="s">
        <v>78</v>
      </c>
      <c r="D30" s="39" t="s">
        <v>208</v>
      </c>
      <c r="E30" s="101">
        <v>39287</v>
      </c>
      <c r="F30" s="14">
        <v>9</v>
      </c>
      <c r="G30" s="36">
        <v>9</v>
      </c>
      <c r="H30" s="14">
        <v>15</v>
      </c>
      <c r="I30" s="36">
        <v>15</v>
      </c>
      <c r="J30" s="15">
        <v>24</v>
      </c>
      <c r="K30"/>
      <c r="L30"/>
      <c r="M30"/>
    </row>
    <row r="31" spans="1:13" s="7" customFormat="1">
      <c r="A31" s="14">
        <v>24</v>
      </c>
      <c r="B31" s="39" t="s">
        <v>49</v>
      </c>
      <c r="C31" s="39" t="s">
        <v>79</v>
      </c>
      <c r="D31" s="39" t="s">
        <v>216</v>
      </c>
      <c r="E31" s="101">
        <v>39437</v>
      </c>
      <c r="F31" s="14">
        <v>8</v>
      </c>
      <c r="G31" s="36">
        <v>8</v>
      </c>
      <c r="H31" s="14">
        <v>8</v>
      </c>
      <c r="I31" s="36">
        <v>8</v>
      </c>
      <c r="J31" s="15">
        <v>16</v>
      </c>
      <c r="K31"/>
      <c r="L31"/>
      <c r="M31"/>
    </row>
    <row r="32" spans="1:13" s="7" customFormat="1">
      <c r="A32" s="14">
        <v>25</v>
      </c>
      <c r="B32" s="39" t="s">
        <v>36</v>
      </c>
      <c r="C32" s="39" t="s">
        <v>80</v>
      </c>
      <c r="D32" s="39" t="s">
        <v>203</v>
      </c>
      <c r="E32" s="101">
        <v>39478</v>
      </c>
      <c r="F32" s="14">
        <v>7</v>
      </c>
      <c r="G32" s="36">
        <v>7</v>
      </c>
      <c r="H32" s="14">
        <v>10</v>
      </c>
      <c r="I32" s="36">
        <v>10</v>
      </c>
      <c r="J32" s="15">
        <v>17</v>
      </c>
      <c r="K32"/>
      <c r="L32"/>
      <c r="M32"/>
    </row>
    <row r="33" spans="1:13" s="7" customFormat="1">
      <c r="A33" s="14">
        <v>26</v>
      </c>
      <c r="B33" s="39" t="s">
        <v>50</v>
      </c>
      <c r="C33" s="39" t="s">
        <v>81</v>
      </c>
      <c r="D33" s="39" t="s">
        <v>207</v>
      </c>
      <c r="E33" s="101">
        <v>39855</v>
      </c>
      <c r="F33" s="14">
        <v>8</v>
      </c>
      <c r="G33" s="36">
        <v>8</v>
      </c>
      <c r="H33" s="14">
        <v>11</v>
      </c>
      <c r="I33" s="36">
        <v>11</v>
      </c>
      <c r="J33" s="15">
        <v>19</v>
      </c>
      <c r="K33"/>
      <c r="L33"/>
      <c r="M33"/>
    </row>
    <row r="34" spans="1:13" s="7" customFormat="1">
      <c r="A34" s="14">
        <v>27</v>
      </c>
      <c r="B34" s="39" t="s">
        <v>51</v>
      </c>
      <c r="C34" s="39" t="s">
        <v>82</v>
      </c>
      <c r="D34" s="39" t="s">
        <v>202</v>
      </c>
      <c r="E34" s="101">
        <v>39348</v>
      </c>
      <c r="F34" s="14">
        <v>1</v>
      </c>
      <c r="G34" s="36">
        <v>1</v>
      </c>
      <c r="H34" s="14">
        <v>5</v>
      </c>
      <c r="I34" s="36">
        <v>5</v>
      </c>
      <c r="J34" s="15">
        <v>6</v>
      </c>
      <c r="K34"/>
      <c r="L34"/>
      <c r="M34"/>
    </row>
    <row r="35" spans="1:13" s="7" customFormat="1">
      <c r="A35" s="14">
        <v>28</v>
      </c>
      <c r="B35" s="39" t="s">
        <v>52</v>
      </c>
      <c r="C35" s="39" t="s">
        <v>83</v>
      </c>
      <c r="D35" s="39" t="s">
        <v>202</v>
      </c>
      <c r="E35" s="101">
        <v>39149</v>
      </c>
      <c r="F35" s="14">
        <v>9</v>
      </c>
      <c r="G35" s="36">
        <v>9</v>
      </c>
      <c r="H35" s="14">
        <v>10</v>
      </c>
      <c r="I35" s="36">
        <v>10</v>
      </c>
      <c r="J35" s="15">
        <v>19</v>
      </c>
      <c r="K35"/>
      <c r="L35"/>
      <c r="M35"/>
    </row>
    <row r="36" spans="1:13" s="7" customFormat="1">
      <c r="A36" s="14">
        <v>29</v>
      </c>
      <c r="B36" s="39" t="s">
        <v>217</v>
      </c>
      <c r="C36" s="39" t="s">
        <v>218</v>
      </c>
      <c r="D36" s="39" t="s">
        <v>216</v>
      </c>
      <c r="E36" s="101">
        <v>39170</v>
      </c>
      <c r="F36" s="14">
        <v>6</v>
      </c>
      <c r="G36" s="36">
        <v>6</v>
      </c>
      <c r="H36" s="14">
        <v>4</v>
      </c>
      <c r="I36" s="36">
        <v>4</v>
      </c>
      <c r="J36" s="15">
        <v>10</v>
      </c>
      <c r="K36"/>
      <c r="L36"/>
      <c r="M36"/>
    </row>
    <row r="37" spans="1:13" s="7" customFormat="1">
      <c r="A37" s="14">
        <v>30</v>
      </c>
      <c r="B37" s="39" t="s">
        <v>53</v>
      </c>
      <c r="C37" s="39" t="s">
        <v>84</v>
      </c>
      <c r="D37" s="39" t="s">
        <v>215</v>
      </c>
      <c r="E37" s="101">
        <v>39489</v>
      </c>
      <c r="F37" s="14">
        <v>2</v>
      </c>
      <c r="G37" s="36">
        <v>2</v>
      </c>
      <c r="H37" s="14">
        <v>2</v>
      </c>
      <c r="I37" s="36">
        <v>2</v>
      </c>
      <c r="J37" s="15">
        <v>4</v>
      </c>
      <c r="K37"/>
      <c r="L37"/>
      <c r="M37"/>
    </row>
    <row r="38" spans="1:13" s="7" customFormat="1">
      <c r="A38" s="14">
        <v>31</v>
      </c>
      <c r="B38" s="39" t="s">
        <v>54</v>
      </c>
      <c r="C38" s="39" t="s">
        <v>85</v>
      </c>
      <c r="D38" s="39" t="s">
        <v>219</v>
      </c>
      <c r="E38" s="101">
        <v>39589</v>
      </c>
      <c r="F38" s="14">
        <v>6</v>
      </c>
      <c r="G38" s="36">
        <v>6</v>
      </c>
      <c r="H38" s="14">
        <v>9</v>
      </c>
      <c r="I38" s="36">
        <v>9</v>
      </c>
      <c r="J38" s="15">
        <v>15</v>
      </c>
      <c r="K38"/>
      <c r="L38"/>
      <c r="M38"/>
    </row>
    <row r="39" spans="1:13" s="7" customFormat="1">
      <c r="A39" s="14">
        <v>32</v>
      </c>
      <c r="B39" s="39" t="s">
        <v>55</v>
      </c>
      <c r="C39" s="39" t="s">
        <v>86</v>
      </c>
      <c r="D39" s="39" t="s">
        <v>205</v>
      </c>
      <c r="E39" s="101">
        <v>39247</v>
      </c>
      <c r="F39" s="14">
        <v>5</v>
      </c>
      <c r="G39" s="36">
        <v>5</v>
      </c>
      <c r="H39" s="14">
        <v>9</v>
      </c>
      <c r="I39" s="36">
        <v>9</v>
      </c>
      <c r="J39" s="15">
        <v>14</v>
      </c>
      <c r="K39"/>
      <c r="L39"/>
      <c r="M39"/>
    </row>
    <row r="40" spans="1:13" s="7" customFormat="1">
      <c r="A40" s="14">
        <v>33</v>
      </c>
      <c r="B40" s="39" t="s">
        <v>56</v>
      </c>
      <c r="C40" s="39" t="s">
        <v>87</v>
      </c>
      <c r="D40" s="39" t="s">
        <v>202</v>
      </c>
      <c r="E40" s="101">
        <v>39729</v>
      </c>
      <c r="F40" s="14">
        <v>10</v>
      </c>
      <c r="G40" s="36">
        <v>10</v>
      </c>
      <c r="H40" s="14">
        <v>13</v>
      </c>
      <c r="I40" s="36">
        <v>13</v>
      </c>
      <c r="J40" s="15">
        <v>23</v>
      </c>
      <c r="K40"/>
      <c r="L40"/>
      <c r="M40"/>
    </row>
    <row r="41" spans="1:13" s="7" customFormat="1">
      <c r="A41" s="14">
        <v>34</v>
      </c>
      <c r="B41" s="39" t="s">
        <v>90</v>
      </c>
      <c r="C41" s="39" t="s">
        <v>91</v>
      </c>
      <c r="D41" s="39" t="s">
        <v>207</v>
      </c>
      <c r="E41" s="101">
        <v>39135</v>
      </c>
      <c r="F41" s="14">
        <v>5</v>
      </c>
      <c r="G41" s="36">
        <v>5</v>
      </c>
      <c r="H41" s="14">
        <v>9</v>
      </c>
      <c r="I41" s="36">
        <v>9</v>
      </c>
      <c r="J41" s="15">
        <v>14</v>
      </c>
      <c r="K41"/>
      <c r="L41"/>
      <c r="M41"/>
    </row>
    <row r="42" spans="1:13" s="7" customFormat="1">
      <c r="A42" s="14">
        <v>35</v>
      </c>
      <c r="B42" s="39" t="s">
        <v>92</v>
      </c>
      <c r="C42" s="39" t="s">
        <v>93</v>
      </c>
      <c r="D42" s="39" t="s">
        <v>211</v>
      </c>
      <c r="E42" s="101">
        <v>40058</v>
      </c>
      <c r="F42" s="14">
        <v>3</v>
      </c>
      <c r="G42" s="36">
        <v>3</v>
      </c>
      <c r="H42" s="14">
        <v>5</v>
      </c>
      <c r="I42" s="36">
        <v>5</v>
      </c>
      <c r="J42" s="15">
        <v>8</v>
      </c>
      <c r="K42"/>
      <c r="L42"/>
      <c r="M42"/>
    </row>
    <row r="43" spans="1:13" s="7" customFormat="1">
      <c r="A43" s="14">
        <v>36</v>
      </c>
      <c r="B43" s="39" t="s">
        <v>94</v>
      </c>
      <c r="C43" s="39" t="s">
        <v>95</v>
      </c>
      <c r="D43" s="39" t="s">
        <v>203</v>
      </c>
      <c r="E43" s="101">
        <v>39663</v>
      </c>
      <c r="F43" s="14">
        <v>1</v>
      </c>
      <c r="G43" s="36">
        <v>1</v>
      </c>
      <c r="H43" s="14">
        <v>5</v>
      </c>
      <c r="I43" s="36">
        <v>5</v>
      </c>
      <c r="J43" s="15">
        <v>6</v>
      </c>
      <c r="K43"/>
      <c r="L43"/>
      <c r="M43"/>
    </row>
    <row r="44" spans="1:13" s="7" customFormat="1">
      <c r="A44" s="14">
        <v>37</v>
      </c>
      <c r="B44" s="39" t="s">
        <v>96</v>
      </c>
      <c r="C44" s="39" t="s">
        <v>97</v>
      </c>
      <c r="D44" s="39" t="s">
        <v>220</v>
      </c>
      <c r="E44" s="101">
        <v>39469</v>
      </c>
      <c r="F44" s="14">
        <v>8</v>
      </c>
      <c r="G44" s="36">
        <v>8</v>
      </c>
      <c r="H44" s="14">
        <v>9</v>
      </c>
      <c r="I44" s="36">
        <v>9</v>
      </c>
      <c r="J44" s="15">
        <v>17</v>
      </c>
      <c r="K44"/>
      <c r="L44"/>
      <c r="M44"/>
    </row>
    <row r="45" spans="1:13" s="7" customFormat="1">
      <c r="A45" s="14">
        <v>38</v>
      </c>
      <c r="B45" s="39" t="s">
        <v>92</v>
      </c>
      <c r="C45" s="39" t="s">
        <v>98</v>
      </c>
      <c r="D45" s="39" t="s">
        <v>213</v>
      </c>
      <c r="E45" s="101">
        <v>39740</v>
      </c>
      <c r="F45" s="14">
        <v>13</v>
      </c>
      <c r="G45" s="36">
        <v>13</v>
      </c>
      <c r="H45" s="14">
        <v>12</v>
      </c>
      <c r="I45" s="36">
        <v>12</v>
      </c>
      <c r="J45" s="15">
        <v>25</v>
      </c>
      <c r="K45"/>
      <c r="L45"/>
      <c r="M45"/>
    </row>
    <row r="46" spans="1:13" s="7" customFormat="1">
      <c r="A46" s="14">
        <v>39</v>
      </c>
      <c r="B46" s="39" t="s">
        <v>99</v>
      </c>
      <c r="C46" s="39" t="s">
        <v>100</v>
      </c>
      <c r="D46" s="39" t="s">
        <v>221</v>
      </c>
      <c r="E46" s="101">
        <v>40016</v>
      </c>
      <c r="F46" s="14">
        <v>1</v>
      </c>
      <c r="G46" s="36">
        <v>1</v>
      </c>
      <c r="H46" s="14">
        <v>4</v>
      </c>
      <c r="I46" s="36">
        <v>4</v>
      </c>
      <c r="J46" s="15">
        <v>5</v>
      </c>
      <c r="K46"/>
      <c r="L46"/>
      <c r="M46"/>
    </row>
    <row r="47" spans="1:13" s="7" customFormat="1">
      <c r="A47" s="14">
        <v>40</v>
      </c>
      <c r="B47" s="39" t="s">
        <v>101</v>
      </c>
      <c r="C47" s="39" t="s">
        <v>102</v>
      </c>
      <c r="D47" s="39" t="s">
        <v>205</v>
      </c>
      <c r="E47" s="101">
        <v>39555</v>
      </c>
      <c r="F47" s="14">
        <v>5</v>
      </c>
      <c r="G47" s="36">
        <v>5</v>
      </c>
      <c r="H47" s="14">
        <v>7</v>
      </c>
      <c r="I47" s="36">
        <v>7</v>
      </c>
      <c r="J47" s="15">
        <v>12</v>
      </c>
      <c r="K47"/>
      <c r="L47"/>
      <c r="M47"/>
    </row>
    <row r="48" spans="1:13" s="7" customFormat="1">
      <c r="A48" s="14">
        <v>41</v>
      </c>
      <c r="B48" s="39" t="s">
        <v>103</v>
      </c>
      <c r="C48" s="39" t="s">
        <v>104</v>
      </c>
      <c r="D48" s="39" t="s">
        <v>222</v>
      </c>
      <c r="E48" s="101">
        <v>39955</v>
      </c>
      <c r="F48" s="14">
        <v>4</v>
      </c>
      <c r="G48" s="36">
        <v>4</v>
      </c>
      <c r="H48" s="14">
        <v>8</v>
      </c>
      <c r="I48" s="36">
        <v>8</v>
      </c>
      <c r="J48" s="15">
        <v>12</v>
      </c>
      <c r="K48"/>
      <c r="L48"/>
      <c r="M48"/>
    </row>
    <row r="49" spans="1:13" s="7" customFormat="1">
      <c r="A49" s="14">
        <v>42</v>
      </c>
      <c r="B49" s="39" t="s">
        <v>105</v>
      </c>
      <c r="C49" s="39" t="s">
        <v>106</v>
      </c>
      <c r="D49" s="39" t="s">
        <v>203</v>
      </c>
      <c r="E49" s="101">
        <v>39120</v>
      </c>
      <c r="F49" s="14">
        <v>9</v>
      </c>
      <c r="G49" s="36">
        <v>9</v>
      </c>
      <c r="H49" s="14">
        <v>8</v>
      </c>
      <c r="I49" s="36">
        <v>8</v>
      </c>
      <c r="J49" s="15">
        <v>17</v>
      </c>
      <c r="K49"/>
      <c r="L49"/>
      <c r="M49"/>
    </row>
    <row r="50" spans="1:13" s="7" customFormat="1">
      <c r="A50" s="14">
        <v>43</v>
      </c>
      <c r="B50" s="39" t="s">
        <v>107</v>
      </c>
      <c r="C50" s="39" t="s">
        <v>108</v>
      </c>
      <c r="D50" s="39" t="s">
        <v>223</v>
      </c>
      <c r="E50" s="101">
        <v>39357</v>
      </c>
      <c r="F50" s="14">
        <v>3</v>
      </c>
      <c r="G50" s="36">
        <v>3</v>
      </c>
      <c r="H50" s="14">
        <v>8</v>
      </c>
      <c r="I50" s="36">
        <v>8</v>
      </c>
      <c r="J50" s="15">
        <v>11</v>
      </c>
      <c r="K50"/>
      <c r="L50"/>
      <c r="M50"/>
    </row>
    <row r="51" spans="1:13" s="7" customFormat="1">
      <c r="A51" s="14">
        <v>44</v>
      </c>
      <c r="B51" s="39" t="s">
        <v>109</v>
      </c>
      <c r="C51" s="39" t="s">
        <v>110</v>
      </c>
      <c r="D51" s="39" t="s">
        <v>215</v>
      </c>
      <c r="E51" s="101">
        <v>39225</v>
      </c>
      <c r="F51" s="14">
        <v>5</v>
      </c>
      <c r="G51" s="36">
        <v>5</v>
      </c>
      <c r="H51" s="14">
        <v>5</v>
      </c>
      <c r="I51" s="36">
        <v>5</v>
      </c>
      <c r="J51" s="15">
        <v>10</v>
      </c>
      <c r="K51"/>
      <c r="L51"/>
      <c r="M51"/>
    </row>
    <row r="52" spans="1:13" s="7" customFormat="1">
      <c r="A52" s="14">
        <v>45</v>
      </c>
      <c r="B52" s="39" t="s">
        <v>111</v>
      </c>
      <c r="C52" s="39" t="s">
        <v>112</v>
      </c>
      <c r="D52" s="39" t="s">
        <v>224</v>
      </c>
      <c r="E52" s="101">
        <v>39807</v>
      </c>
      <c r="F52" s="14">
        <v>3</v>
      </c>
      <c r="G52" s="36">
        <v>3</v>
      </c>
      <c r="H52" s="14">
        <v>7</v>
      </c>
      <c r="I52" s="36">
        <v>7</v>
      </c>
      <c r="J52" s="15">
        <v>10</v>
      </c>
      <c r="K52"/>
      <c r="L52"/>
      <c r="M52"/>
    </row>
    <row r="53" spans="1:13" s="7" customFormat="1">
      <c r="A53" s="14">
        <v>46</v>
      </c>
      <c r="B53" s="39" t="s">
        <v>113</v>
      </c>
      <c r="C53" s="39" t="s">
        <v>74</v>
      </c>
      <c r="D53" s="39" t="s">
        <v>203</v>
      </c>
      <c r="E53" s="101">
        <v>39250</v>
      </c>
      <c r="F53" s="14">
        <v>4</v>
      </c>
      <c r="G53" s="36">
        <v>4</v>
      </c>
      <c r="H53" s="14">
        <v>10</v>
      </c>
      <c r="I53" s="36">
        <v>10</v>
      </c>
      <c r="J53" s="15">
        <v>14</v>
      </c>
      <c r="K53"/>
      <c r="L53"/>
      <c r="M53"/>
    </row>
    <row r="54" spans="1:13" s="7" customFormat="1">
      <c r="A54" s="14">
        <v>47</v>
      </c>
      <c r="B54" s="39" t="s">
        <v>114</v>
      </c>
      <c r="C54" s="39" t="s">
        <v>115</v>
      </c>
      <c r="D54" s="39" t="s">
        <v>213</v>
      </c>
      <c r="E54" s="101">
        <v>39918</v>
      </c>
      <c r="F54" s="14">
        <v>4</v>
      </c>
      <c r="G54" s="36">
        <v>4</v>
      </c>
      <c r="H54" s="14">
        <v>11</v>
      </c>
      <c r="I54" s="36">
        <v>11</v>
      </c>
      <c r="J54" s="15">
        <v>15</v>
      </c>
      <c r="K54"/>
      <c r="L54"/>
      <c r="M54"/>
    </row>
    <row r="55" spans="1:13" s="7" customFormat="1">
      <c r="A55" s="14">
        <v>48</v>
      </c>
      <c r="B55" s="39" t="s">
        <v>116</v>
      </c>
      <c r="C55" s="39" t="s">
        <v>117</v>
      </c>
      <c r="D55" s="39" t="s">
        <v>207</v>
      </c>
      <c r="E55" s="101">
        <v>39336</v>
      </c>
      <c r="F55" s="14">
        <v>9</v>
      </c>
      <c r="G55" s="36">
        <v>9</v>
      </c>
      <c r="H55" s="14">
        <v>10</v>
      </c>
      <c r="I55" s="36">
        <v>10</v>
      </c>
      <c r="J55" s="15">
        <v>19</v>
      </c>
      <c r="K55"/>
      <c r="L55"/>
      <c r="M55"/>
    </row>
    <row r="56" spans="1:13" s="7" customFormat="1">
      <c r="A56" s="14">
        <v>49</v>
      </c>
      <c r="B56" s="39" t="s">
        <v>36</v>
      </c>
      <c r="C56" s="39" t="s">
        <v>118</v>
      </c>
      <c r="D56" s="39" t="s">
        <v>208</v>
      </c>
      <c r="E56" s="101">
        <v>39387</v>
      </c>
      <c r="F56" s="14">
        <v>1</v>
      </c>
      <c r="G56" s="36">
        <v>1</v>
      </c>
      <c r="H56" s="14">
        <v>6</v>
      </c>
      <c r="I56" s="36">
        <v>6</v>
      </c>
      <c r="J56" s="15">
        <v>7</v>
      </c>
      <c r="K56"/>
      <c r="L56"/>
      <c r="M56"/>
    </row>
    <row r="57" spans="1:13" s="7" customFormat="1">
      <c r="A57" s="14">
        <v>50</v>
      </c>
      <c r="B57" s="39" t="s">
        <v>119</v>
      </c>
      <c r="C57" s="39" t="s">
        <v>118</v>
      </c>
      <c r="D57" s="39" t="s">
        <v>208</v>
      </c>
      <c r="E57" s="101">
        <v>39846</v>
      </c>
      <c r="F57" s="14">
        <v>11</v>
      </c>
      <c r="G57" s="36">
        <v>11</v>
      </c>
      <c r="H57" s="14">
        <v>11</v>
      </c>
      <c r="I57" s="36">
        <v>11</v>
      </c>
      <c r="J57" s="15">
        <v>22</v>
      </c>
      <c r="K57"/>
      <c r="L57"/>
      <c r="M57"/>
    </row>
    <row r="58" spans="1:13" s="7" customFormat="1">
      <c r="A58" s="14">
        <v>51</v>
      </c>
      <c r="B58" s="39" t="s">
        <v>120</v>
      </c>
      <c r="C58" s="39" t="s">
        <v>121</v>
      </c>
      <c r="D58" s="39" t="s">
        <v>204</v>
      </c>
      <c r="E58" s="101">
        <v>39084</v>
      </c>
      <c r="F58" s="14">
        <v>5</v>
      </c>
      <c r="G58" s="36">
        <v>5</v>
      </c>
      <c r="H58" s="14">
        <v>3</v>
      </c>
      <c r="I58" s="36">
        <v>3</v>
      </c>
      <c r="J58" s="15">
        <v>8</v>
      </c>
      <c r="K58"/>
      <c r="L58"/>
      <c r="M58"/>
    </row>
    <row r="59" spans="1:13" s="7" customFormat="1">
      <c r="A59" s="14">
        <v>52</v>
      </c>
      <c r="B59" s="39" t="s">
        <v>122</v>
      </c>
      <c r="C59" s="39" t="s">
        <v>123</v>
      </c>
      <c r="D59" s="39" t="s">
        <v>225</v>
      </c>
      <c r="E59" s="101">
        <v>39735</v>
      </c>
      <c r="F59" s="14">
        <v>3</v>
      </c>
      <c r="G59" s="36">
        <v>3</v>
      </c>
      <c r="H59" s="14">
        <v>5</v>
      </c>
      <c r="I59" s="36">
        <v>5</v>
      </c>
      <c r="J59" s="15">
        <v>8</v>
      </c>
      <c r="K59"/>
      <c r="L59"/>
      <c r="M59"/>
    </row>
    <row r="60" spans="1:13" s="7" customFormat="1">
      <c r="A60" s="14">
        <v>53</v>
      </c>
      <c r="B60" s="39" t="s">
        <v>124</v>
      </c>
      <c r="C60" s="39" t="s">
        <v>125</v>
      </c>
      <c r="D60" s="39" t="s">
        <v>207</v>
      </c>
      <c r="E60" s="101">
        <v>39460</v>
      </c>
      <c r="F60" s="14">
        <v>4</v>
      </c>
      <c r="G60" s="36">
        <v>4</v>
      </c>
      <c r="H60" s="14">
        <v>12</v>
      </c>
      <c r="I60" s="36">
        <v>12</v>
      </c>
      <c r="J60" s="15">
        <v>16</v>
      </c>
      <c r="K60"/>
      <c r="L60"/>
      <c r="M60"/>
    </row>
    <row r="61" spans="1:13" s="7" customFormat="1">
      <c r="A61" s="14">
        <v>54</v>
      </c>
      <c r="B61" s="39" t="s">
        <v>107</v>
      </c>
      <c r="C61" s="39" t="s">
        <v>126</v>
      </c>
      <c r="D61" s="39" t="s">
        <v>226</v>
      </c>
      <c r="E61" s="101">
        <v>39413</v>
      </c>
      <c r="F61" s="14">
        <v>4</v>
      </c>
      <c r="G61" s="36">
        <v>4</v>
      </c>
      <c r="H61" s="14">
        <v>7</v>
      </c>
      <c r="I61" s="36">
        <v>7</v>
      </c>
      <c r="J61" s="15">
        <v>11</v>
      </c>
      <c r="K61"/>
      <c r="L61"/>
      <c r="M61"/>
    </row>
    <row r="62" spans="1:13" s="7" customFormat="1">
      <c r="A62" s="14">
        <v>55</v>
      </c>
      <c r="B62" s="39" t="s">
        <v>36</v>
      </c>
      <c r="C62" s="39" t="s">
        <v>75</v>
      </c>
      <c r="D62" s="39" t="s">
        <v>211</v>
      </c>
      <c r="E62" s="101">
        <v>39223</v>
      </c>
      <c r="F62" s="14">
        <v>6</v>
      </c>
      <c r="G62" s="36">
        <v>6</v>
      </c>
      <c r="H62" s="14">
        <v>5</v>
      </c>
      <c r="I62" s="36">
        <v>5</v>
      </c>
      <c r="J62" s="15">
        <v>11</v>
      </c>
      <c r="K62"/>
      <c r="L62"/>
      <c r="M62"/>
    </row>
    <row r="63" spans="1:13" s="7" customFormat="1">
      <c r="A63" s="14">
        <v>56</v>
      </c>
      <c r="B63" s="39" t="s">
        <v>127</v>
      </c>
      <c r="C63" s="39" t="s">
        <v>68</v>
      </c>
      <c r="D63" s="39" t="s">
        <v>206</v>
      </c>
      <c r="E63" s="101">
        <v>40140</v>
      </c>
      <c r="F63" s="14">
        <v>3</v>
      </c>
      <c r="G63" s="36">
        <v>3</v>
      </c>
      <c r="H63" s="14">
        <v>5</v>
      </c>
      <c r="I63" s="36">
        <v>5</v>
      </c>
      <c r="J63" s="15">
        <v>8</v>
      </c>
      <c r="K63"/>
      <c r="L63"/>
      <c r="M63"/>
    </row>
    <row r="64" spans="1:13" s="7" customFormat="1">
      <c r="A64" s="14">
        <v>57</v>
      </c>
      <c r="B64" s="39" t="s">
        <v>128</v>
      </c>
      <c r="C64" s="39" t="s">
        <v>129</v>
      </c>
      <c r="D64" s="39" t="s">
        <v>222</v>
      </c>
      <c r="E64" s="101">
        <v>39726</v>
      </c>
      <c r="F64" s="14">
        <v>7</v>
      </c>
      <c r="G64" s="36">
        <v>7</v>
      </c>
      <c r="H64" s="14">
        <v>11</v>
      </c>
      <c r="I64" s="36">
        <v>11</v>
      </c>
      <c r="J64" s="15">
        <v>18</v>
      </c>
      <c r="K64"/>
      <c r="L64"/>
      <c r="M64"/>
    </row>
    <row r="65" spans="1:13" s="7" customFormat="1">
      <c r="A65" s="14">
        <v>58</v>
      </c>
      <c r="B65" s="39" t="s">
        <v>130</v>
      </c>
      <c r="C65" s="39" t="s">
        <v>131</v>
      </c>
      <c r="D65" s="39" t="s">
        <v>205</v>
      </c>
      <c r="E65" s="101">
        <v>39793</v>
      </c>
      <c r="F65" s="14">
        <v>7</v>
      </c>
      <c r="G65" s="36">
        <v>7</v>
      </c>
      <c r="H65" s="14">
        <v>9</v>
      </c>
      <c r="I65" s="36">
        <v>9</v>
      </c>
      <c r="J65" s="15">
        <v>16</v>
      </c>
      <c r="K65"/>
      <c r="L65"/>
      <c r="M65"/>
    </row>
    <row r="66" spans="1:13" s="7" customFormat="1">
      <c r="A66" s="14">
        <v>59</v>
      </c>
      <c r="B66" s="39" t="s">
        <v>132</v>
      </c>
      <c r="C66" s="39" t="s">
        <v>133</v>
      </c>
      <c r="D66" s="39" t="s">
        <v>211</v>
      </c>
      <c r="E66" s="101">
        <v>39394</v>
      </c>
      <c r="F66" s="14">
        <v>1</v>
      </c>
      <c r="G66" s="36">
        <v>1</v>
      </c>
      <c r="H66" s="14">
        <v>5</v>
      </c>
      <c r="I66" s="36">
        <v>5</v>
      </c>
      <c r="J66" s="15">
        <v>6</v>
      </c>
      <c r="K66"/>
      <c r="L66"/>
      <c r="M66"/>
    </row>
    <row r="67" spans="1:13" s="7" customFormat="1">
      <c r="A67" s="14">
        <v>60</v>
      </c>
      <c r="B67" s="39" t="s">
        <v>134</v>
      </c>
      <c r="C67" s="39" t="s">
        <v>135</v>
      </c>
      <c r="D67" s="39" t="s">
        <v>211</v>
      </c>
      <c r="E67" s="101">
        <v>39430</v>
      </c>
      <c r="F67" s="14">
        <v>3</v>
      </c>
      <c r="G67" s="36">
        <v>3</v>
      </c>
      <c r="H67" s="14">
        <v>3</v>
      </c>
      <c r="I67" s="36">
        <v>3</v>
      </c>
      <c r="J67" s="15">
        <v>6</v>
      </c>
      <c r="K67"/>
      <c r="L67"/>
      <c r="M67"/>
    </row>
    <row r="68" spans="1:13" s="7" customFormat="1">
      <c r="A68" s="14">
        <v>61</v>
      </c>
      <c r="B68" s="39" t="s">
        <v>119</v>
      </c>
      <c r="C68" s="39" t="s">
        <v>136</v>
      </c>
      <c r="D68" s="39" t="s">
        <v>209</v>
      </c>
      <c r="E68" s="101">
        <v>39383</v>
      </c>
      <c r="F68" s="14">
        <v>5</v>
      </c>
      <c r="G68" s="36">
        <v>5</v>
      </c>
      <c r="H68" s="14">
        <v>9</v>
      </c>
      <c r="I68" s="36">
        <v>9</v>
      </c>
      <c r="J68" s="15">
        <v>14</v>
      </c>
      <c r="K68"/>
      <c r="L68"/>
      <c r="M68"/>
    </row>
    <row r="69" spans="1:13" s="7" customFormat="1">
      <c r="A69" s="14">
        <v>62</v>
      </c>
      <c r="B69" s="39" t="s">
        <v>137</v>
      </c>
      <c r="C69" s="39" t="s">
        <v>138</v>
      </c>
      <c r="D69" s="39" t="s">
        <v>216</v>
      </c>
      <c r="E69" s="101">
        <v>39963</v>
      </c>
      <c r="F69" s="14">
        <v>4</v>
      </c>
      <c r="G69" s="36">
        <v>4</v>
      </c>
      <c r="H69" s="14">
        <v>3</v>
      </c>
      <c r="I69" s="36">
        <v>3</v>
      </c>
      <c r="J69" s="15">
        <v>7</v>
      </c>
      <c r="K69"/>
      <c r="L69"/>
      <c r="M69"/>
    </row>
    <row r="70" spans="1:13" s="7" customFormat="1">
      <c r="A70" s="14">
        <v>63</v>
      </c>
      <c r="B70" s="39" t="s">
        <v>139</v>
      </c>
      <c r="C70" s="39" t="s">
        <v>140</v>
      </c>
      <c r="D70" s="39" t="s">
        <v>206</v>
      </c>
      <c r="E70" s="101">
        <v>39938</v>
      </c>
      <c r="F70" s="14">
        <v>2</v>
      </c>
      <c r="G70" s="36">
        <v>2</v>
      </c>
      <c r="H70" s="14">
        <v>8</v>
      </c>
      <c r="I70" s="36">
        <v>8</v>
      </c>
      <c r="J70" s="15">
        <v>10</v>
      </c>
      <c r="K70"/>
      <c r="L70"/>
      <c r="M70"/>
    </row>
    <row r="71" spans="1:13" s="7" customFormat="1">
      <c r="A71" s="14">
        <v>64</v>
      </c>
      <c r="B71" s="39" t="s">
        <v>141</v>
      </c>
      <c r="C71" s="39" t="s">
        <v>142</v>
      </c>
      <c r="D71" s="39" t="s">
        <v>223</v>
      </c>
      <c r="E71" s="101">
        <v>39882</v>
      </c>
      <c r="F71" s="14">
        <v>3</v>
      </c>
      <c r="G71" s="36">
        <v>3</v>
      </c>
      <c r="H71" s="14">
        <v>2</v>
      </c>
      <c r="I71" s="36">
        <v>2</v>
      </c>
      <c r="J71" s="15">
        <v>5</v>
      </c>
      <c r="K71"/>
      <c r="L71"/>
      <c r="M71"/>
    </row>
    <row r="72" spans="1:13" s="7" customFormat="1">
      <c r="A72" s="14">
        <v>65</v>
      </c>
      <c r="B72" s="39" t="s">
        <v>143</v>
      </c>
      <c r="C72" s="39" t="s">
        <v>144</v>
      </c>
      <c r="D72" s="39" t="s">
        <v>225</v>
      </c>
      <c r="E72" s="101">
        <v>39537</v>
      </c>
      <c r="F72" s="14">
        <v>8</v>
      </c>
      <c r="G72" s="36">
        <v>8</v>
      </c>
      <c r="H72" s="14">
        <v>5</v>
      </c>
      <c r="I72" s="36">
        <v>5</v>
      </c>
      <c r="J72" s="15">
        <v>13</v>
      </c>
      <c r="K72"/>
      <c r="L72"/>
      <c r="M72"/>
    </row>
    <row r="73" spans="1:13" s="7" customFormat="1">
      <c r="A73" s="14">
        <v>66</v>
      </c>
      <c r="B73" s="39" t="s">
        <v>145</v>
      </c>
      <c r="C73" s="39" t="s">
        <v>146</v>
      </c>
      <c r="D73" s="39" t="s">
        <v>213</v>
      </c>
      <c r="E73" s="101">
        <v>39200</v>
      </c>
      <c r="F73" s="14">
        <v>4</v>
      </c>
      <c r="G73" s="36">
        <v>4</v>
      </c>
      <c r="H73" s="14">
        <v>7</v>
      </c>
      <c r="I73" s="36">
        <v>7</v>
      </c>
      <c r="J73" s="15">
        <v>11</v>
      </c>
      <c r="K73"/>
      <c r="L73"/>
      <c r="M73"/>
    </row>
    <row r="74" spans="1:13" s="7" customFormat="1">
      <c r="A74" s="14">
        <v>67</v>
      </c>
      <c r="B74" s="39" t="s">
        <v>147</v>
      </c>
      <c r="C74" s="39" t="s">
        <v>148</v>
      </c>
      <c r="D74" s="39" t="s">
        <v>225</v>
      </c>
      <c r="E74" s="101">
        <v>39675</v>
      </c>
      <c r="F74" s="14">
        <v>8</v>
      </c>
      <c r="G74" s="36">
        <v>8</v>
      </c>
      <c r="H74" s="14">
        <v>10</v>
      </c>
      <c r="I74" s="36">
        <v>10</v>
      </c>
      <c r="J74" s="15">
        <v>18</v>
      </c>
      <c r="K74"/>
      <c r="L74"/>
      <c r="M74"/>
    </row>
    <row r="75" spans="1:13" s="7" customFormat="1">
      <c r="A75" s="14">
        <v>68</v>
      </c>
      <c r="B75" s="39" t="s">
        <v>149</v>
      </c>
      <c r="C75" s="39" t="s">
        <v>150</v>
      </c>
      <c r="D75" s="39" t="s">
        <v>203</v>
      </c>
      <c r="E75" s="101">
        <v>39771</v>
      </c>
      <c r="F75" s="14">
        <v>7</v>
      </c>
      <c r="G75" s="36">
        <v>7</v>
      </c>
      <c r="H75" s="14">
        <v>11</v>
      </c>
      <c r="I75" s="36">
        <v>11</v>
      </c>
      <c r="J75" s="15">
        <v>18</v>
      </c>
      <c r="K75"/>
      <c r="L75"/>
      <c r="M75"/>
    </row>
    <row r="76" spans="1:13" s="7" customFormat="1">
      <c r="A76" s="14">
        <v>69</v>
      </c>
      <c r="B76" s="39" t="s">
        <v>151</v>
      </c>
      <c r="C76" s="39" t="s">
        <v>152</v>
      </c>
      <c r="D76" s="39" t="s">
        <v>203</v>
      </c>
      <c r="E76" s="101">
        <v>39456</v>
      </c>
      <c r="F76" s="14">
        <v>5</v>
      </c>
      <c r="G76" s="36">
        <v>5</v>
      </c>
      <c r="H76" s="14">
        <v>13</v>
      </c>
      <c r="I76" s="36">
        <v>13</v>
      </c>
      <c r="J76" s="15">
        <v>18</v>
      </c>
      <c r="K76"/>
      <c r="L76"/>
      <c r="M76"/>
    </row>
    <row r="77" spans="1:13" s="7" customFormat="1">
      <c r="A77" s="14">
        <v>70</v>
      </c>
      <c r="B77" s="39" t="s">
        <v>153</v>
      </c>
      <c r="C77" s="39" t="s">
        <v>154</v>
      </c>
      <c r="D77" s="39" t="s">
        <v>207</v>
      </c>
      <c r="E77" s="101">
        <v>39164</v>
      </c>
      <c r="F77" s="14">
        <v>3</v>
      </c>
      <c r="G77" s="36">
        <v>3</v>
      </c>
      <c r="H77" s="14">
        <v>7</v>
      </c>
      <c r="I77" s="36">
        <v>7</v>
      </c>
      <c r="J77" s="15">
        <v>10</v>
      </c>
      <c r="K77"/>
      <c r="L77"/>
      <c r="M77"/>
    </row>
    <row r="78" spans="1:13" s="16" customFormat="1" ht="12.75">
      <c r="F78" s="17"/>
      <c r="G78" s="18"/>
      <c r="H78" s="17"/>
      <c r="I78" s="18"/>
      <c r="J78" s="18"/>
      <c r="K78"/>
      <c r="L78"/>
      <c r="M78"/>
    </row>
    <row r="79" spans="1:13" s="52" customFormat="1">
      <c r="F79" s="53"/>
      <c r="H79" s="53"/>
      <c r="J79" s="54"/>
      <c r="K79" s="55"/>
      <c r="L79" s="55"/>
      <c r="M79" s="55"/>
    </row>
    <row r="80" spans="1:13" s="52" customFormat="1">
      <c r="F80" s="53"/>
      <c r="H80" s="53"/>
      <c r="J80" s="54"/>
      <c r="K80" s="55"/>
      <c r="L80" s="55"/>
      <c r="M80" s="55"/>
    </row>
    <row r="81" spans="2:13" s="56" customFormat="1">
      <c r="F81" s="57"/>
      <c r="H81" s="57"/>
      <c r="J81" s="58"/>
      <c r="K81" s="55"/>
      <c r="L81" s="55"/>
      <c r="M81" s="55"/>
    </row>
    <row r="82" spans="2:13" s="59" customFormat="1" ht="15.75" customHeight="1">
      <c r="B82" s="96"/>
      <c r="C82" s="96"/>
      <c r="F82" s="96"/>
      <c r="H82" s="11"/>
      <c r="I82" s="60"/>
      <c r="K82" s="55"/>
      <c r="L82" s="55"/>
      <c r="M82" s="55"/>
    </row>
    <row r="83" spans="2:13" s="63" customFormat="1" ht="15.75" customHeight="1">
      <c r="B83" s="97"/>
      <c r="C83" s="97"/>
      <c r="D83" s="97"/>
      <c r="E83" s="61"/>
      <c r="F83" s="97"/>
      <c r="G83" s="62"/>
      <c r="H83" s="97"/>
      <c r="I83" s="97"/>
      <c r="J83" s="97"/>
      <c r="K83" s="55"/>
      <c r="L83" s="55"/>
      <c r="M83" s="55"/>
    </row>
    <row r="84" spans="2:13" s="63" customFormat="1" ht="15.75" customHeight="1">
      <c r="B84" s="62"/>
      <c r="C84" s="62"/>
      <c r="D84" s="61"/>
      <c r="E84" s="61"/>
      <c r="F84" s="97"/>
      <c r="G84" s="62"/>
      <c r="H84" s="97"/>
      <c r="I84" s="97"/>
      <c r="J84" s="97"/>
      <c r="K84" s="55"/>
      <c r="L84" s="55"/>
      <c r="M84" s="55"/>
    </row>
    <row r="85" spans="2:13" s="63" customFormat="1" ht="15.75" customHeight="1">
      <c r="B85" s="96"/>
      <c r="C85" s="96"/>
      <c r="D85" s="59"/>
      <c r="E85" s="61"/>
      <c r="F85" s="97"/>
      <c r="G85" s="62"/>
      <c r="H85" s="97"/>
      <c r="I85" s="97"/>
      <c r="J85" s="97"/>
      <c r="K85" s="55"/>
      <c r="L85" s="55"/>
      <c r="M85" s="55"/>
    </row>
    <row r="86" spans="2:13" s="56" customFormat="1" ht="15.75" customHeight="1">
      <c r="B86" s="97"/>
      <c r="C86" s="97"/>
      <c r="D86" s="97"/>
      <c r="F86" s="57"/>
      <c r="I86" s="57"/>
      <c r="K86" s="55"/>
      <c r="L86" s="55"/>
      <c r="M86" s="55"/>
    </row>
    <row r="87" spans="2:13" s="56" customFormat="1" ht="15.75" customHeight="1">
      <c r="F87" s="57"/>
      <c r="H87" s="11"/>
      <c r="I87" s="57"/>
      <c r="J87" s="59"/>
      <c r="K87" s="55"/>
      <c r="L87" s="55"/>
      <c r="M87" s="55"/>
    </row>
    <row r="88" spans="2:13" s="56" customFormat="1" ht="15.75" customHeight="1">
      <c r="B88" s="96"/>
      <c r="C88" s="96"/>
      <c r="F88" s="97"/>
      <c r="H88" s="97"/>
      <c r="I88" s="97"/>
      <c r="J88" s="97"/>
      <c r="K88" s="55"/>
      <c r="L88" s="55"/>
      <c r="M88" s="55"/>
    </row>
    <row r="89" spans="2:13" s="56" customFormat="1" ht="15.75" customHeight="1">
      <c r="B89" s="97"/>
      <c r="C89" s="97"/>
      <c r="D89" s="97"/>
      <c r="F89" s="97"/>
      <c r="H89" s="97"/>
      <c r="I89" s="97"/>
      <c r="J89" s="97"/>
      <c r="K89" s="55"/>
      <c r="L89" s="55"/>
      <c r="M89" s="55"/>
    </row>
    <row r="90" spans="2:13" s="56" customFormat="1" ht="15.75" customHeight="1">
      <c r="F90" s="97"/>
      <c r="H90" s="97"/>
      <c r="I90" s="97"/>
      <c r="J90" s="97"/>
      <c r="K90" s="55"/>
      <c r="L90" s="55"/>
      <c r="M90" s="55"/>
    </row>
    <row r="91" spans="2:13" s="56" customFormat="1" ht="15.75" customHeight="1">
      <c r="B91" s="96"/>
      <c r="C91" s="96"/>
      <c r="D91" s="96"/>
      <c r="F91" s="57"/>
      <c r="H91" s="57"/>
      <c r="J91" s="58"/>
      <c r="K91" s="55"/>
      <c r="L91" s="55"/>
      <c r="M91" s="55"/>
    </row>
    <row r="92" spans="2:13" s="56" customFormat="1" ht="15.75" customHeight="1">
      <c r="B92" s="97"/>
      <c r="C92" s="97"/>
      <c r="D92" s="97"/>
      <c r="F92" s="57"/>
      <c r="H92" s="57"/>
      <c r="J92" s="58"/>
      <c r="K92" s="55"/>
      <c r="L92" s="55"/>
      <c r="M92" s="55"/>
    </row>
    <row r="93" spans="2:13" s="56" customFormat="1">
      <c r="F93" s="57"/>
      <c r="H93" s="57"/>
      <c r="J93" s="58"/>
      <c r="K93" s="55"/>
      <c r="L93" s="55"/>
      <c r="M93" s="55"/>
    </row>
    <row r="94" spans="2:13" s="64" customFormat="1">
      <c r="F94" s="65"/>
      <c r="H94" s="65"/>
      <c r="J94" s="66"/>
      <c r="K94" s="55"/>
      <c r="L94" s="55"/>
      <c r="M94" s="55"/>
    </row>
  </sheetData>
  <sheetProtection algorithmName="SHA-512" hashValue="BFNWRreWsnFTcUDPsQ4lba1WFnLqt4m3v5N296aQVA2eP7vogE62s6RVx9gPboB/caRWFkIILzZfWATDDvhtQg==" saltValue="wz4scnuKzhnJzY1OVYQUNw==" spinCount="100000" sheet="1" objects="1" scenarios="1"/>
  <mergeCells count="2">
    <mergeCell ref="C1:F1"/>
    <mergeCell ref="C2:F2"/>
  </mergeCells>
  <conditionalFormatting sqref="F7:F77">
    <cfRule type="cellIs" dxfId="109" priority="347" stopIfTrue="1" operator="equal">
      <formula>0</formula>
    </cfRule>
  </conditionalFormatting>
  <conditionalFormatting sqref="G7:G77">
    <cfRule type="cellIs" dxfId="108" priority="346" stopIfTrue="1" operator="equal">
      <formula>0</formula>
    </cfRule>
  </conditionalFormatting>
  <conditionalFormatting sqref="J11:J77">
    <cfRule type="cellIs" dxfId="107" priority="343" stopIfTrue="1" operator="equal">
      <formula>0</formula>
    </cfRule>
  </conditionalFormatting>
  <conditionalFormatting sqref="B7:E77">
    <cfRule type="cellIs" dxfId="106" priority="38" stopIfTrue="1" operator="equal">
      <formula>0</formula>
    </cfRule>
  </conditionalFormatting>
  <conditionalFormatting sqref="D3">
    <cfRule type="cellIs" dxfId="105" priority="21" stopIfTrue="1" operator="equal">
      <formula>"01/00/00"</formula>
    </cfRule>
  </conditionalFormatting>
  <conditionalFormatting sqref="D4">
    <cfRule type="cellIs" dxfId="104" priority="20" stopIfTrue="1" operator="equal">
      <formula>0</formula>
    </cfRule>
  </conditionalFormatting>
  <conditionalFormatting sqref="H7:H77">
    <cfRule type="cellIs" dxfId="103" priority="7" stopIfTrue="1" operator="equal">
      <formula>0</formula>
    </cfRule>
  </conditionalFormatting>
  <conditionalFormatting sqref="I7:I77">
    <cfRule type="cellIs" dxfId="102" priority="3" stopIfTrue="1" operator="equal">
      <formula>0</formula>
    </cfRule>
  </conditionalFormatting>
  <pageMargins left="0.25" right="0.25" top="0.75" bottom="0.75" header="0.51180555555555596" footer="0.51180555555555596"/>
  <pageSetup scale="68" firstPageNumber="0" pageOrder="overThenDown" orientation="landscape" horizontalDpi="300" verticalDpi="300" r:id="rId1"/>
  <headerFooter alignWithMargins="0"/>
  <rowBreaks count="2" manualBreakCount="2">
    <brk id="31" max="16383" man="1"/>
    <brk id="5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93"/>
  <sheetViews>
    <sheetView workbookViewId="0">
      <pane ySplit="6" topLeftCell="A7" activePane="bottomLeft" state="frozen"/>
      <selection pane="bottomLeft"/>
    </sheetView>
  </sheetViews>
  <sheetFormatPr defaultRowHeight="15"/>
  <cols>
    <col min="1" max="1" width="4.140625" style="187" customWidth="1"/>
    <col min="2" max="2" width="3" style="6" customWidth="1"/>
    <col min="3" max="3" width="9.7109375" style="6" customWidth="1"/>
    <col min="4" max="4" width="16.85546875" style="6" customWidth="1"/>
    <col min="5" max="5" width="26.42578125" style="6" customWidth="1"/>
    <col min="6" max="6" width="9.140625" style="188" customWidth="1"/>
  </cols>
  <sheetData>
    <row r="1" spans="1:10" ht="34.5" customHeight="1">
      <c r="A1"/>
      <c r="B1"/>
      <c r="C1" s="246" t="s">
        <v>199</v>
      </c>
      <c r="D1" s="246"/>
      <c r="E1" s="246"/>
      <c r="F1" s="246"/>
      <c r="G1" s="1"/>
      <c r="H1" s="42"/>
      <c r="I1" s="1"/>
      <c r="J1" s="1"/>
    </row>
    <row r="2" spans="1:10" ht="22.5" customHeight="1">
      <c r="A2"/>
      <c r="B2"/>
      <c r="C2" s="247" t="s">
        <v>198</v>
      </c>
      <c r="D2" s="247"/>
      <c r="E2" s="247"/>
      <c r="F2" s="247"/>
      <c r="G2" s="1"/>
      <c r="H2" s="42"/>
      <c r="I2" s="1"/>
      <c r="J2" s="1"/>
    </row>
    <row r="3" spans="1:10" ht="21">
      <c r="A3" s="182"/>
      <c r="B3" s="9"/>
      <c r="C3" s="9"/>
      <c r="D3" s="9"/>
      <c r="E3" s="149"/>
    </row>
    <row r="4" spans="1:10" ht="21">
      <c r="A4" s="182"/>
      <c r="B4" s="9"/>
      <c r="C4" s="9"/>
      <c r="D4"/>
      <c r="E4" s="149"/>
    </row>
    <row r="5" spans="1:10" ht="21">
      <c r="A5" s="182"/>
      <c r="B5" s="12"/>
      <c r="C5" s="12"/>
      <c r="D5" s="12"/>
      <c r="E5" s="12"/>
    </row>
    <row r="6" spans="1:10" ht="16.5" thickBot="1">
      <c r="A6" s="269" t="s">
        <v>161</v>
      </c>
      <c r="B6" s="270"/>
      <c r="C6" s="81" t="s">
        <v>4</v>
      </c>
      <c r="D6" s="82" t="s">
        <v>0</v>
      </c>
      <c r="E6" s="82" t="s">
        <v>1</v>
      </c>
      <c r="F6" s="194" t="s">
        <v>14</v>
      </c>
    </row>
    <row r="7" spans="1:10">
      <c r="A7" s="179"/>
      <c r="B7" s="203"/>
      <c r="C7" s="86" t="s">
        <v>25</v>
      </c>
      <c r="D7" s="87" t="s">
        <v>88</v>
      </c>
      <c r="E7" s="87" t="s">
        <v>89</v>
      </c>
      <c r="F7" s="195">
        <v>3</v>
      </c>
    </row>
    <row r="8" spans="1:10">
      <c r="A8" s="180">
        <f t="shared" ref="A8:A39" si="0">IF(LEN(F8)=0,"",_xlfn.RANK.EQ(F8,$F$8:$F$79))</f>
        <v>1</v>
      </c>
      <c r="B8" s="178" t="str">
        <f t="shared" ref="B8:B39" si="1">IF(LEN(F8)=0,"",IF(A8=A7,"T",""))</f>
        <v/>
      </c>
      <c r="C8" s="14">
        <v>13</v>
      </c>
      <c r="D8" s="39" t="s">
        <v>38</v>
      </c>
      <c r="E8" s="39" t="s">
        <v>68</v>
      </c>
      <c r="F8" s="195">
        <v>27</v>
      </c>
    </row>
    <row r="9" spans="1:10">
      <c r="A9" s="180">
        <f t="shared" si="0"/>
        <v>2</v>
      </c>
      <c r="B9" s="178" t="str">
        <f t="shared" si="1"/>
        <v/>
      </c>
      <c r="C9" s="14">
        <v>6</v>
      </c>
      <c r="D9" s="39" t="s">
        <v>32</v>
      </c>
      <c r="E9" s="39" t="s">
        <v>62</v>
      </c>
      <c r="F9" s="195">
        <v>25</v>
      </c>
    </row>
    <row r="10" spans="1:10">
      <c r="A10" s="180">
        <f t="shared" si="0"/>
        <v>2</v>
      </c>
      <c r="B10" s="178" t="str">
        <f t="shared" si="1"/>
        <v>T</v>
      </c>
      <c r="C10" s="14">
        <v>38</v>
      </c>
      <c r="D10" s="39" t="s">
        <v>92</v>
      </c>
      <c r="E10" s="39" t="s">
        <v>98</v>
      </c>
      <c r="F10" s="195">
        <v>25</v>
      </c>
    </row>
    <row r="11" spans="1:10">
      <c r="A11" s="180">
        <f t="shared" si="0"/>
        <v>4</v>
      </c>
      <c r="B11" s="178" t="str">
        <f t="shared" si="1"/>
        <v/>
      </c>
      <c r="C11" s="14">
        <v>23</v>
      </c>
      <c r="D11" s="39" t="s">
        <v>48</v>
      </c>
      <c r="E11" s="39" t="s">
        <v>78</v>
      </c>
      <c r="F11" s="195">
        <v>24</v>
      </c>
    </row>
    <row r="12" spans="1:10">
      <c r="A12" s="180">
        <f t="shared" si="0"/>
        <v>5</v>
      </c>
      <c r="B12" s="178" t="str">
        <f t="shared" si="1"/>
        <v/>
      </c>
      <c r="C12" s="14">
        <v>33</v>
      </c>
      <c r="D12" s="39" t="s">
        <v>56</v>
      </c>
      <c r="E12" s="39" t="s">
        <v>87</v>
      </c>
      <c r="F12" s="195">
        <v>23</v>
      </c>
    </row>
    <row r="13" spans="1:10">
      <c r="A13" s="180">
        <f t="shared" si="0"/>
        <v>6</v>
      </c>
      <c r="B13" s="178" t="str">
        <f t="shared" si="1"/>
        <v/>
      </c>
      <c r="C13" s="14">
        <v>10</v>
      </c>
      <c r="D13" s="39" t="s">
        <v>36</v>
      </c>
      <c r="E13" s="39" t="s">
        <v>66</v>
      </c>
      <c r="F13" s="195">
        <v>22</v>
      </c>
    </row>
    <row r="14" spans="1:10">
      <c r="A14" s="180">
        <f t="shared" si="0"/>
        <v>6</v>
      </c>
      <c r="B14" s="178" t="str">
        <f t="shared" si="1"/>
        <v>T</v>
      </c>
      <c r="C14" s="14">
        <v>50</v>
      </c>
      <c r="D14" s="39" t="s">
        <v>119</v>
      </c>
      <c r="E14" s="39" t="s">
        <v>118</v>
      </c>
      <c r="F14" s="195">
        <v>22</v>
      </c>
    </row>
    <row r="15" spans="1:10">
      <c r="A15" s="180">
        <f t="shared" si="0"/>
        <v>8</v>
      </c>
      <c r="B15" s="178" t="str">
        <f t="shared" si="1"/>
        <v/>
      </c>
      <c r="C15" s="14">
        <v>26</v>
      </c>
      <c r="D15" s="39" t="s">
        <v>50</v>
      </c>
      <c r="E15" s="39" t="s">
        <v>81</v>
      </c>
      <c r="F15" s="195">
        <v>19</v>
      </c>
    </row>
    <row r="16" spans="1:10">
      <c r="A16" s="180">
        <f t="shared" si="0"/>
        <v>8</v>
      </c>
      <c r="B16" s="178" t="str">
        <f t="shared" si="1"/>
        <v>T</v>
      </c>
      <c r="C16" s="14">
        <v>28</v>
      </c>
      <c r="D16" s="39" t="s">
        <v>52</v>
      </c>
      <c r="E16" s="39" t="s">
        <v>83</v>
      </c>
      <c r="F16" s="195">
        <v>19</v>
      </c>
    </row>
    <row r="17" spans="1:6">
      <c r="A17" s="180">
        <f t="shared" si="0"/>
        <v>8</v>
      </c>
      <c r="B17" s="178" t="str">
        <f t="shared" si="1"/>
        <v>T</v>
      </c>
      <c r="C17" s="14">
        <v>48</v>
      </c>
      <c r="D17" s="39" t="s">
        <v>116</v>
      </c>
      <c r="E17" s="39" t="s">
        <v>117</v>
      </c>
      <c r="F17" s="195">
        <v>19</v>
      </c>
    </row>
    <row r="18" spans="1:6">
      <c r="A18" s="180">
        <f t="shared" si="0"/>
        <v>11</v>
      </c>
      <c r="B18" s="178" t="str">
        <f t="shared" si="1"/>
        <v/>
      </c>
      <c r="C18" s="14">
        <v>19</v>
      </c>
      <c r="D18" s="39" t="s">
        <v>44</v>
      </c>
      <c r="E18" s="39" t="s">
        <v>74</v>
      </c>
      <c r="F18" s="195">
        <v>18</v>
      </c>
    </row>
    <row r="19" spans="1:6">
      <c r="A19" s="180">
        <f t="shared" si="0"/>
        <v>11</v>
      </c>
      <c r="B19" s="178" t="str">
        <f t="shared" si="1"/>
        <v>T</v>
      </c>
      <c r="C19" s="14">
        <v>20</v>
      </c>
      <c r="D19" s="39" t="s">
        <v>45</v>
      </c>
      <c r="E19" s="39" t="s">
        <v>75</v>
      </c>
      <c r="F19" s="195">
        <v>18</v>
      </c>
    </row>
    <row r="20" spans="1:6">
      <c r="A20" s="180">
        <f t="shared" si="0"/>
        <v>11</v>
      </c>
      <c r="B20" s="178" t="str">
        <f t="shared" si="1"/>
        <v>T</v>
      </c>
      <c r="C20" s="14">
        <v>57</v>
      </c>
      <c r="D20" s="39" t="s">
        <v>128</v>
      </c>
      <c r="E20" s="39" t="s">
        <v>129</v>
      </c>
      <c r="F20" s="195">
        <v>18</v>
      </c>
    </row>
    <row r="21" spans="1:6">
      <c r="A21" s="180">
        <f t="shared" si="0"/>
        <v>11</v>
      </c>
      <c r="B21" s="178" t="str">
        <f t="shared" si="1"/>
        <v>T</v>
      </c>
      <c r="C21" s="14">
        <v>67</v>
      </c>
      <c r="D21" s="39" t="s">
        <v>147</v>
      </c>
      <c r="E21" s="39" t="s">
        <v>148</v>
      </c>
      <c r="F21" s="195">
        <v>18</v>
      </c>
    </row>
    <row r="22" spans="1:6">
      <c r="A22" s="180">
        <f t="shared" si="0"/>
        <v>11</v>
      </c>
      <c r="B22" s="178" t="str">
        <f t="shared" si="1"/>
        <v>T</v>
      </c>
      <c r="C22" s="14">
        <v>68</v>
      </c>
      <c r="D22" s="39" t="s">
        <v>149</v>
      </c>
      <c r="E22" s="39" t="s">
        <v>150</v>
      </c>
      <c r="F22" s="195">
        <v>18</v>
      </c>
    </row>
    <row r="23" spans="1:6">
      <c r="A23" s="180">
        <f t="shared" si="0"/>
        <v>11</v>
      </c>
      <c r="B23" s="178" t="str">
        <f t="shared" si="1"/>
        <v>T</v>
      </c>
      <c r="C23" s="14">
        <v>69</v>
      </c>
      <c r="D23" s="39" t="s">
        <v>151</v>
      </c>
      <c r="E23" s="39" t="s">
        <v>152</v>
      </c>
      <c r="F23" s="195">
        <v>18</v>
      </c>
    </row>
    <row r="24" spans="1:6">
      <c r="A24" s="180">
        <f t="shared" si="0"/>
        <v>17</v>
      </c>
      <c r="B24" s="178" t="str">
        <f t="shared" si="1"/>
        <v/>
      </c>
      <c r="C24" s="14">
        <v>25</v>
      </c>
      <c r="D24" s="39" t="s">
        <v>36</v>
      </c>
      <c r="E24" s="39" t="s">
        <v>80</v>
      </c>
      <c r="F24" s="195">
        <v>17</v>
      </c>
    </row>
    <row r="25" spans="1:6">
      <c r="A25" s="180">
        <f t="shared" si="0"/>
        <v>17</v>
      </c>
      <c r="B25" s="178" t="str">
        <f t="shared" si="1"/>
        <v>T</v>
      </c>
      <c r="C25" s="14">
        <v>37</v>
      </c>
      <c r="D25" s="39" t="s">
        <v>96</v>
      </c>
      <c r="E25" s="39" t="s">
        <v>97</v>
      </c>
      <c r="F25" s="195">
        <v>17</v>
      </c>
    </row>
    <row r="26" spans="1:6">
      <c r="A26" s="180">
        <f t="shared" si="0"/>
        <v>17</v>
      </c>
      <c r="B26" s="178" t="str">
        <f t="shared" si="1"/>
        <v>T</v>
      </c>
      <c r="C26" s="14">
        <v>42</v>
      </c>
      <c r="D26" s="39" t="s">
        <v>105</v>
      </c>
      <c r="E26" s="39" t="s">
        <v>106</v>
      </c>
      <c r="F26" s="195">
        <v>17</v>
      </c>
    </row>
    <row r="27" spans="1:6">
      <c r="A27" s="180">
        <f t="shared" si="0"/>
        <v>20</v>
      </c>
      <c r="B27" s="178" t="str">
        <f t="shared" si="1"/>
        <v/>
      </c>
      <c r="C27" s="14">
        <v>24</v>
      </c>
      <c r="D27" s="39" t="s">
        <v>49</v>
      </c>
      <c r="E27" s="39" t="s">
        <v>79</v>
      </c>
      <c r="F27" s="195">
        <v>16</v>
      </c>
    </row>
    <row r="28" spans="1:6">
      <c r="A28" s="180">
        <f t="shared" si="0"/>
        <v>20</v>
      </c>
      <c r="B28" s="178" t="str">
        <f t="shared" si="1"/>
        <v>T</v>
      </c>
      <c r="C28" s="14">
        <v>53</v>
      </c>
      <c r="D28" s="39" t="s">
        <v>124</v>
      </c>
      <c r="E28" s="39" t="s">
        <v>125</v>
      </c>
      <c r="F28" s="195">
        <v>16</v>
      </c>
    </row>
    <row r="29" spans="1:6">
      <c r="A29" s="180">
        <f t="shared" si="0"/>
        <v>20</v>
      </c>
      <c r="B29" s="178" t="str">
        <f t="shared" si="1"/>
        <v>T</v>
      </c>
      <c r="C29" s="14">
        <v>58</v>
      </c>
      <c r="D29" s="39" t="s">
        <v>130</v>
      </c>
      <c r="E29" s="39" t="s">
        <v>131</v>
      </c>
      <c r="F29" s="195">
        <v>16</v>
      </c>
    </row>
    <row r="30" spans="1:6">
      <c r="A30" s="180">
        <f t="shared" si="0"/>
        <v>23</v>
      </c>
      <c r="B30" s="178" t="str">
        <f t="shared" si="1"/>
        <v/>
      </c>
      <c r="C30" s="14">
        <v>31</v>
      </c>
      <c r="D30" s="39" t="s">
        <v>54</v>
      </c>
      <c r="E30" s="39" t="s">
        <v>85</v>
      </c>
      <c r="F30" s="195">
        <v>15</v>
      </c>
    </row>
    <row r="31" spans="1:6">
      <c r="A31" s="180">
        <f t="shared" si="0"/>
        <v>23</v>
      </c>
      <c r="B31" s="178" t="str">
        <f t="shared" si="1"/>
        <v>T</v>
      </c>
      <c r="C31" s="14">
        <v>47</v>
      </c>
      <c r="D31" s="39" t="s">
        <v>114</v>
      </c>
      <c r="E31" s="39" t="s">
        <v>115</v>
      </c>
      <c r="F31" s="195">
        <v>15</v>
      </c>
    </row>
    <row r="32" spans="1:6">
      <c r="A32" s="180">
        <f t="shared" si="0"/>
        <v>25</v>
      </c>
      <c r="B32" s="178" t="str">
        <f t="shared" si="1"/>
        <v/>
      </c>
      <c r="C32" s="14">
        <v>15</v>
      </c>
      <c r="D32" s="39" t="s">
        <v>40</v>
      </c>
      <c r="E32" s="39" t="s">
        <v>70</v>
      </c>
      <c r="F32" s="195">
        <v>14</v>
      </c>
    </row>
    <row r="33" spans="1:6">
      <c r="A33" s="180">
        <f t="shared" si="0"/>
        <v>25</v>
      </c>
      <c r="B33" s="178" t="str">
        <f t="shared" si="1"/>
        <v>T</v>
      </c>
      <c r="C33" s="14">
        <v>18</v>
      </c>
      <c r="D33" s="39" t="s">
        <v>43</v>
      </c>
      <c r="E33" s="39" t="s">
        <v>73</v>
      </c>
      <c r="F33" s="195">
        <v>14</v>
      </c>
    </row>
    <row r="34" spans="1:6">
      <c r="A34" s="180">
        <f t="shared" si="0"/>
        <v>25</v>
      </c>
      <c r="B34" s="178" t="str">
        <f t="shared" si="1"/>
        <v>T</v>
      </c>
      <c r="C34" s="14">
        <v>32</v>
      </c>
      <c r="D34" s="39" t="s">
        <v>55</v>
      </c>
      <c r="E34" s="39" t="s">
        <v>86</v>
      </c>
      <c r="F34" s="195">
        <v>14</v>
      </c>
    </row>
    <row r="35" spans="1:6">
      <c r="A35" s="180">
        <f t="shared" si="0"/>
        <v>25</v>
      </c>
      <c r="B35" s="178" t="str">
        <f t="shared" si="1"/>
        <v>T</v>
      </c>
      <c r="C35" s="14">
        <v>34</v>
      </c>
      <c r="D35" s="39" t="s">
        <v>90</v>
      </c>
      <c r="E35" s="39" t="s">
        <v>91</v>
      </c>
      <c r="F35" s="195">
        <v>14</v>
      </c>
    </row>
    <row r="36" spans="1:6">
      <c r="A36" s="180">
        <f t="shared" si="0"/>
        <v>25</v>
      </c>
      <c r="B36" s="178" t="str">
        <f t="shared" si="1"/>
        <v>T</v>
      </c>
      <c r="C36" s="14">
        <v>46</v>
      </c>
      <c r="D36" s="39" t="s">
        <v>113</v>
      </c>
      <c r="E36" s="39" t="s">
        <v>74</v>
      </c>
      <c r="F36" s="195">
        <v>14</v>
      </c>
    </row>
    <row r="37" spans="1:6">
      <c r="A37" s="180">
        <f t="shared" si="0"/>
        <v>25</v>
      </c>
      <c r="B37" s="178" t="str">
        <f t="shared" si="1"/>
        <v>T</v>
      </c>
      <c r="C37" s="14">
        <v>61</v>
      </c>
      <c r="D37" s="39" t="s">
        <v>119</v>
      </c>
      <c r="E37" s="39" t="s">
        <v>136</v>
      </c>
      <c r="F37" s="195">
        <v>14</v>
      </c>
    </row>
    <row r="38" spans="1:6">
      <c r="A38" s="180">
        <f t="shared" si="0"/>
        <v>31</v>
      </c>
      <c r="B38" s="178" t="str">
        <f t="shared" si="1"/>
        <v/>
      </c>
      <c r="C38" s="14">
        <v>65</v>
      </c>
      <c r="D38" s="39" t="s">
        <v>143</v>
      </c>
      <c r="E38" s="39" t="s">
        <v>144</v>
      </c>
      <c r="F38" s="195">
        <v>13</v>
      </c>
    </row>
    <row r="39" spans="1:6">
      <c r="A39" s="180">
        <f t="shared" si="0"/>
        <v>32</v>
      </c>
      <c r="B39" s="178" t="str">
        <f t="shared" si="1"/>
        <v/>
      </c>
      <c r="C39" s="14">
        <v>1</v>
      </c>
      <c r="D39" s="39" t="s">
        <v>27</v>
      </c>
      <c r="E39" s="39" t="s">
        <v>57</v>
      </c>
      <c r="F39" s="195">
        <v>12</v>
      </c>
    </row>
    <row r="40" spans="1:6">
      <c r="A40" s="180">
        <f t="shared" ref="A40:A71" si="2">IF(LEN(F40)=0,"",_xlfn.RANK.EQ(F40,$F$8:$F$79))</f>
        <v>32</v>
      </c>
      <c r="B40" s="178" t="str">
        <f t="shared" ref="B40:B71" si="3">IF(LEN(F40)=0,"",IF(A40=A39,"T",""))</f>
        <v>T</v>
      </c>
      <c r="C40" s="14">
        <v>40</v>
      </c>
      <c r="D40" s="39" t="s">
        <v>101</v>
      </c>
      <c r="E40" s="39" t="s">
        <v>102</v>
      </c>
      <c r="F40" s="195">
        <v>12</v>
      </c>
    </row>
    <row r="41" spans="1:6">
      <c r="A41" s="180">
        <f t="shared" si="2"/>
        <v>32</v>
      </c>
      <c r="B41" s="178" t="str">
        <f t="shared" si="3"/>
        <v>T</v>
      </c>
      <c r="C41" s="14">
        <v>41</v>
      </c>
      <c r="D41" s="39" t="s">
        <v>103</v>
      </c>
      <c r="E41" s="39" t="s">
        <v>104</v>
      </c>
      <c r="F41" s="195">
        <v>12</v>
      </c>
    </row>
    <row r="42" spans="1:6">
      <c r="A42" s="180">
        <f t="shared" si="2"/>
        <v>35</v>
      </c>
      <c r="B42" s="178" t="str">
        <f t="shared" si="3"/>
        <v/>
      </c>
      <c r="C42" s="14">
        <v>4</v>
      </c>
      <c r="D42" s="39" t="s">
        <v>30</v>
      </c>
      <c r="E42" s="39" t="s">
        <v>60</v>
      </c>
      <c r="F42" s="195">
        <v>11</v>
      </c>
    </row>
    <row r="43" spans="1:6">
      <c r="A43" s="180">
        <f t="shared" si="2"/>
        <v>35</v>
      </c>
      <c r="B43" s="178" t="str">
        <f t="shared" si="3"/>
        <v>T</v>
      </c>
      <c r="C43" s="14">
        <v>5</v>
      </c>
      <c r="D43" s="39" t="s">
        <v>31</v>
      </c>
      <c r="E43" s="39" t="s">
        <v>61</v>
      </c>
      <c r="F43" s="195">
        <v>11</v>
      </c>
    </row>
    <row r="44" spans="1:6">
      <c r="A44" s="180">
        <f t="shared" si="2"/>
        <v>35</v>
      </c>
      <c r="B44" s="178" t="str">
        <f t="shared" si="3"/>
        <v>T</v>
      </c>
      <c r="C44" s="14">
        <v>9</v>
      </c>
      <c r="D44" s="39" t="s">
        <v>35</v>
      </c>
      <c r="E44" s="39" t="s">
        <v>65</v>
      </c>
      <c r="F44" s="195">
        <v>11</v>
      </c>
    </row>
    <row r="45" spans="1:6">
      <c r="A45" s="180">
        <f t="shared" si="2"/>
        <v>35</v>
      </c>
      <c r="B45" s="178" t="str">
        <f t="shared" si="3"/>
        <v>T</v>
      </c>
      <c r="C45" s="14">
        <v>12</v>
      </c>
      <c r="D45" s="39" t="s">
        <v>37</v>
      </c>
      <c r="E45" s="39" t="s">
        <v>67</v>
      </c>
      <c r="F45" s="195">
        <v>11</v>
      </c>
    </row>
    <row r="46" spans="1:6">
      <c r="A46" s="180">
        <f t="shared" si="2"/>
        <v>35</v>
      </c>
      <c r="B46" s="178" t="str">
        <f t="shared" si="3"/>
        <v>T</v>
      </c>
      <c r="C46" s="14">
        <v>16</v>
      </c>
      <c r="D46" s="39" t="s">
        <v>41</v>
      </c>
      <c r="E46" s="39" t="s">
        <v>71</v>
      </c>
      <c r="F46" s="195">
        <v>11</v>
      </c>
    </row>
    <row r="47" spans="1:6">
      <c r="A47" s="180">
        <f t="shared" si="2"/>
        <v>35</v>
      </c>
      <c r="B47" s="178" t="str">
        <f t="shared" si="3"/>
        <v>T</v>
      </c>
      <c r="C47" s="14">
        <v>43</v>
      </c>
      <c r="D47" s="39" t="s">
        <v>107</v>
      </c>
      <c r="E47" s="39" t="s">
        <v>108</v>
      </c>
      <c r="F47" s="195">
        <v>11</v>
      </c>
    </row>
    <row r="48" spans="1:6">
      <c r="A48" s="180">
        <f t="shared" si="2"/>
        <v>35</v>
      </c>
      <c r="B48" s="178" t="str">
        <f t="shared" si="3"/>
        <v>T</v>
      </c>
      <c r="C48" s="14">
        <v>54</v>
      </c>
      <c r="D48" s="39" t="s">
        <v>107</v>
      </c>
      <c r="E48" s="39" t="s">
        <v>126</v>
      </c>
      <c r="F48" s="195">
        <v>11</v>
      </c>
    </row>
    <row r="49" spans="1:6">
      <c r="A49" s="180">
        <f t="shared" si="2"/>
        <v>35</v>
      </c>
      <c r="B49" s="178" t="str">
        <f t="shared" si="3"/>
        <v>T</v>
      </c>
      <c r="C49" s="14">
        <v>55</v>
      </c>
      <c r="D49" s="39" t="s">
        <v>36</v>
      </c>
      <c r="E49" s="39" t="s">
        <v>75</v>
      </c>
      <c r="F49" s="195">
        <v>11</v>
      </c>
    </row>
    <row r="50" spans="1:6">
      <c r="A50" s="180">
        <f t="shared" si="2"/>
        <v>35</v>
      </c>
      <c r="B50" s="178" t="str">
        <f t="shared" si="3"/>
        <v>T</v>
      </c>
      <c r="C50" s="14">
        <v>11</v>
      </c>
      <c r="D50" s="39" t="s">
        <v>210</v>
      </c>
      <c r="E50" s="39">
        <v>0</v>
      </c>
      <c r="F50" s="195">
        <v>11</v>
      </c>
    </row>
    <row r="51" spans="1:6">
      <c r="A51" s="180">
        <f t="shared" si="2"/>
        <v>35</v>
      </c>
      <c r="B51" s="178" t="str">
        <f t="shared" si="3"/>
        <v>T</v>
      </c>
      <c r="C51" s="14">
        <v>66</v>
      </c>
      <c r="D51" s="39" t="s">
        <v>145</v>
      </c>
      <c r="E51" s="39" t="s">
        <v>146</v>
      </c>
      <c r="F51" s="195">
        <v>11</v>
      </c>
    </row>
    <row r="52" spans="1:6">
      <c r="A52" s="180">
        <f t="shared" si="2"/>
        <v>45</v>
      </c>
      <c r="B52" s="178" t="str">
        <f t="shared" si="3"/>
        <v/>
      </c>
      <c r="C52" s="14">
        <v>7</v>
      </c>
      <c r="D52" s="39" t="s">
        <v>33</v>
      </c>
      <c r="E52" s="39" t="s">
        <v>63</v>
      </c>
      <c r="F52" s="195">
        <v>10</v>
      </c>
    </row>
    <row r="53" spans="1:6">
      <c r="A53" s="180">
        <f t="shared" si="2"/>
        <v>45</v>
      </c>
      <c r="B53" s="178" t="str">
        <f t="shared" si="3"/>
        <v>T</v>
      </c>
      <c r="C53" s="14">
        <v>8</v>
      </c>
      <c r="D53" s="39" t="s">
        <v>34</v>
      </c>
      <c r="E53" s="39" t="s">
        <v>64</v>
      </c>
      <c r="F53" s="195">
        <v>10</v>
      </c>
    </row>
    <row r="54" spans="1:6">
      <c r="A54" s="180">
        <f t="shared" si="2"/>
        <v>45</v>
      </c>
      <c r="B54" s="178" t="str">
        <f t="shared" si="3"/>
        <v>T</v>
      </c>
      <c r="C54" s="14">
        <v>14</v>
      </c>
      <c r="D54" s="39" t="s">
        <v>39</v>
      </c>
      <c r="E54" s="39" t="s">
        <v>69</v>
      </c>
      <c r="F54" s="195">
        <v>10</v>
      </c>
    </row>
    <row r="55" spans="1:6">
      <c r="A55" s="180">
        <f t="shared" si="2"/>
        <v>45</v>
      </c>
      <c r="B55" s="178" t="str">
        <f t="shared" si="3"/>
        <v>T</v>
      </c>
      <c r="C55" s="14">
        <v>44</v>
      </c>
      <c r="D55" s="39" t="s">
        <v>109</v>
      </c>
      <c r="E55" s="39" t="s">
        <v>110</v>
      </c>
      <c r="F55" s="195">
        <v>10</v>
      </c>
    </row>
    <row r="56" spans="1:6">
      <c r="A56" s="180">
        <f t="shared" si="2"/>
        <v>45</v>
      </c>
      <c r="B56" s="178" t="str">
        <f t="shared" si="3"/>
        <v>T</v>
      </c>
      <c r="C56" s="14">
        <v>45</v>
      </c>
      <c r="D56" s="39" t="s">
        <v>111</v>
      </c>
      <c r="E56" s="39" t="s">
        <v>112</v>
      </c>
      <c r="F56" s="195">
        <v>10</v>
      </c>
    </row>
    <row r="57" spans="1:6">
      <c r="A57" s="180">
        <f t="shared" si="2"/>
        <v>45</v>
      </c>
      <c r="B57" s="178" t="str">
        <f t="shared" si="3"/>
        <v>T</v>
      </c>
      <c r="C57" s="14">
        <v>63</v>
      </c>
      <c r="D57" s="39" t="s">
        <v>139</v>
      </c>
      <c r="E57" s="39" t="s">
        <v>140</v>
      </c>
      <c r="F57" s="195">
        <v>10</v>
      </c>
    </row>
    <row r="58" spans="1:6">
      <c r="A58" s="180">
        <f t="shared" si="2"/>
        <v>45</v>
      </c>
      <c r="B58" s="178" t="str">
        <f t="shared" si="3"/>
        <v>T</v>
      </c>
      <c r="C58" s="14">
        <v>70</v>
      </c>
      <c r="D58" s="39" t="s">
        <v>153</v>
      </c>
      <c r="E58" s="39" t="s">
        <v>154</v>
      </c>
      <c r="F58" s="195">
        <v>10</v>
      </c>
    </row>
    <row r="59" spans="1:6">
      <c r="A59" s="180">
        <f t="shared" si="2"/>
        <v>45</v>
      </c>
      <c r="B59" s="178" t="str">
        <f t="shared" si="3"/>
        <v>T</v>
      </c>
      <c r="C59" s="14">
        <v>29</v>
      </c>
      <c r="D59" s="39" t="s">
        <v>217</v>
      </c>
      <c r="E59" s="39" t="s">
        <v>218</v>
      </c>
      <c r="F59" s="195">
        <v>10</v>
      </c>
    </row>
    <row r="60" spans="1:6">
      <c r="A60" s="180">
        <f t="shared" si="2"/>
        <v>53</v>
      </c>
      <c r="B60" s="178" t="str">
        <f t="shared" si="3"/>
        <v/>
      </c>
      <c r="C60" s="14">
        <v>21</v>
      </c>
      <c r="D60" s="39" t="s">
        <v>46</v>
      </c>
      <c r="E60" s="39" t="s">
        <v>76</v>
      </c>
      <c r="F60" s="195">
        <v>9</v>
      </c>
    </row>
    <row r="61" spans="1:6">
      <c r="A61" s="180">
        <f t="shared" si="2"/>
        <v>54</v>
      </c>
      <c r="B61" s="178" t="str">
        <f t="shared" si="3"/>
        <v/>
      </c>
      <c r="C61" s="14">
        <v>35</v>
      </c>
      <c r="D61" s="39" t="s">
        <v>92</v>
      </c>
      <c r="E61" s="39" t="s">
        <v>93</v>
      </c>
      <c r="F61" s="195">
        <v>8</v>
      </c>
    </row>
    <row r="62" spans="1:6">
      <c r="A62" s="180">
        <f t="shared" si="2"/>
        <v>54</v>
      </c>
      <c r="B62" s="178" t="str">
        <f t="shared" si="3"/>
        <v>T</v>
      </c>
      <c r="C62" s="14">
        <v>51</v>
      </c>
      <c r="D62" s="39" t="s">
        <v>120</v>
      </c>
      <c r="E62" s="39" t="s">
        <v>121</v>
      </c>
      <c r="F62" s="195">
        <v>8</v>
      </c>
    </row>
    <row r="63" spans="1:6">
      <c r="A63" s="180">
        <f t="shared" si="2"/>
        <v>54</v>
      </c>
      <c r="B63" s="178" t="str">
        <f t="shared" si="3"/>
        <v>T</v>
      </c>
      <c r="C63" s="14">
        <v>52</v>
      </c>
      <c r="D63" s="39" t="s">
        <v>122</v>
      </c>
      <c r="E63" s="39" t="s">
        <v>123</v>
      </c>
      <c r="F63" s="195">
        <v>8</v>
      </c>
    </row>
    <row r="64" spans="1:6">
      <c r="A64" s="180">
        <f t="shared" si="2"/>
        <v>54</v>
      </c>
      <c r="B64" s="178" t="str">
        <f t="shared" si="3"/>
        <v>T</v>
      </c>
      <c r="C64" s="14">
        <v>56</v>
      </c>
      <c r="D64" s="39" t="s">
        <v>127</v>
      </c>
      <c r="E64" s="39" t="s">
        <v>68</v>
      </c>
      <c r="F64" s="195">
        <v>8</v>
      </c>
    </row>
    <row r="65" spans="1:6">
      <c r="A65" s="180">
        <f t="shared" si="2"/>
        <v>58</v>
      </c>
      <c r="B65" s="178" t="str">
        <f t="shared" si="3"/>
        <v/>
      </c>
      <c r="C65" s="14">
        <v>49</v>
      </c>
      <c r="D65" s="39" t="s">
        <v>36</v>
      </c>
      <c r="E65" s="39" t="s">
        <v>118</v>
      </c>
      <c r="F65" s="195">
        <v>7</v>
      </c>
    </row>
    <row r="66" spans="1:6">
      <c r="A66" s="180">
        <f t="shared" si="2"/>
        <v>58</v>
      </c>
      <c r="B66" s="178" t="str">
        <f t="shared" si="3"/>
        <v>T</v>
      </c>
      <c r="C66" s="14">
        <v>62</v>
      </c>
      <c r="D66" s="39" t="s">
        <v>137</v>
      </c>
      <c r="E66" s="39" t="s">
        <v>138</v>
      </c>
      <c r="F66" s="195">
        <v>7</v>
      </c>
    </row>
    <row r="67" spans="1:6">
      <c r="A67" s="180">
        <f t="shared" si="2"/>
        <v>60</v>
      </c>
      <c r="B67" s="178" t="str">
        <f t="shared" si="3"/>
        <v/>
      </c>
      <c r="C67" s="14">
        <v>2</v>
      </c>
      <c r="D67" s="39" t="s">
        <v>28</v>
      </c>
      <c r="E67" s="39" t="s">
        <v>58</v>
      </c>
      <c r="F67" s="195">
        <v>6</v>
      </c>
    </row>
    <row r="68" spans="1:6">
      <c r="A68" s="180">
        <f t="shared" si="2"/>
        <v>60</v>
      </c>
      <c r="B68" s="178" t="str">
        <f t="shared" si="3"/>
        <v>T</v>
      </c>
      <c r="C68" s="14">
        <v>27</v>
      </c>
      <c r="D68" s="39" t="s">
        <v>51</v>
      </c>
      <c r="E68" s="39" t="s">
        <v>82</v>
      </c>
      <c r="F68" s="195">
        <v>6</v>
      </c>
    </row>
    <row r="69" spans="1:6">
      <c r="A69" s="180">
        <f t="shared" si="2"/>
        <v>60</v>
      </c>
      <c r="B69" s="178" t="str">
        <f t="shared" si="3"/>
        <v>T</v>
      </c>
      <c r="C69" s="14">
        <v>36</v>
      </c>
      <c r="D69" s="39" t="s">
        <v>94</v>
      </c>
      <c r="E69" s="39" t="s">
        <v>95</v>
      </c>
      <c r="F69" s="195">
        <v>6</v>
      </c>
    </row>
    <row r="70" spans="1:6">
      <c r="A70" s="180">
        <f t="shared" si="2"/>
        <v>60</v>
      </c>
      <c r="B70" s="178" t="str">
        <f t="shared" si="3"/>
        <v>T</v>
      </c>
      <c r="C70" s="14">
        <v>59</v>
      </c>
      <c r="D70" s="39" t="s">
        <v>132</v>
      </c>
      <c r="E70" s="39" t="s">
        <v>133</v>
      </c>
      <c r="F70" s="195">
        <v>6</v>
      </c>
    </row>
    <row r="71" spans="1:6">
      <c r="A71" s="180">
        <f t="shared" si="2"/>
        <v>60</v>
      </c>
      <c r="B71" s="178" t="str">
        <f t="shared" si="3"/>
        <v>T</v>
      </c>
      <c r="C71" s="14">
        <v>60</v>
      </c>
      <c r="D71" s="39" t="s">
        <v>134</v>
      </c>
      <c r="E71" s="39" t="s">
        <v>135</v>
      </c>
      <c r="F71" s="195">
        <v>6</v>
      </c>
    </row>
    <row r="72" spans="1:6">
      <c r="A72" s="180">
        <f t="shared" ref="A72:A77" si="4">IF(LEN(F72)=0,"",_xlfn.RANK.EQ(F72,$F$8:$F$79))</f>
        <v>65</v>
      </c>
      <c r="B72" s="178" t="str">
        <f t="shared" ref="B72:B77" si="5">IF(LEN(F72)=0,"",IF(A72=A71,"T",""))</f>
        <v/>
      </c>
      <c r="C72" s="14">
        <v>39</v>
      </c>
      <c r="D72" s="39" t="s">
        <v>99</v>
      </c>
      <c r="E72" s="39" t="s">
        <v>100</v>
      </c>
      <c r="F72" s="195">
        <v>5</v>
      </c>
    </row>
    <row r="73" spans="1:6">
      <c r="A73" s="180">
        <f t="shared" si="4"/>
        <v>65</v>
      </c>
      <c r="B73" s="178" t="str">
        <f t="shared" si="5"/>
        <v>T</v>
      </c>
      <c r="C73" s="14">
        <v>64</v>
      </c>
      <c r="D73" s="39" t="s">
        <v>141</v>
      </c>
      <c r="E73" s="39" t="s">
        <v>142</v>
      </c>
      <c r="F73" s="195">
        <v>5</v>
      </c>
    </row>
    <row r="74" spans="1:6">
      <c r="A74" s="180">
        <f t="shared" si="4"/>
        <v>67</v>
      </c>
      <c r="B74" s="178" t="str">
        <f t="shared" si="5"/>
        <v/>
      </c>
      <c r="C74" s="14">
        <v>3</v>
      </c>
      <c r="D74" s="39" t="s">
        <v>29</v>
      </c>
      <c r="E74" s="39" t="s">
        <v>59</v>
      </c>
      <c r="F74" s="195">
        <v>4</v>
      </c>
    </row>
    <row r="75" spans="1:6">
      <c r="A75" s="180">
        <f t="shared" si="4"/>
        <v>67</v>
      </c>
      <c r="B75" s="178" t="str">
        <f t="shared" si="5"/>
        <v>T</v>
      </c>
      <c r="C75" s="14">
        <v>22</v>
      </c>
      <c r="D75" s="39" t="s">
        <v>47</v>
      </c>
      <c r="E75" s="39" t="s">
        <v>77</v>
      </c>
      <c r="F75" s="195">
        <v>4</v>
      </c>
    </row>
    <row r="76" spans="1:6">
      <c r="A76" s="180">
        <f t="shared" si="4"/>
        <v>67</v>
      </c>
      <c r="B76" s="178" t="str">
        <f t="shared" si="5"/>
        <v>T</v>
      </c>
      <c r="C76" s="14">
        <v>30</v>
      </c>
      <c r="D76" s="39" t="s">
        <v>53</v>
      </c>
      <c r="E76" s="39" t="s">
        <v>84</v>
      </c>
      <c r="F76" s="195">
        <v>4</v>
      </c>
    </row>
    <row r="77" spans="1:6">
      <c r="A77" s="180">
        <f t="shared" si="4"/>
        <v>70</v>
      </c>
      <c r="B77" s="178" t="str">
        <f t="shared" si="5"/>
        <v/>
      </c>
      <c r="C77" s="14">
        <v>17</v>
      </c>
      <c r="D77" s="39" t="s">
        <v>42</v>
      </c>
      <c r="E77" s="39" t="s">
        <v>72</v>
      </c>
      <c r="F77" s="195">
        <v>3</v>
      </c>
    </row>
    <row r="78" spans="1:6">
      <c r="A78" s="183"/>
      <c r="B78" s="52"/>
      <c r="C78" s="52"/>
      <c r="D78" s="52"/>
      <c r="E78" s="52"/>
    </row>
    <row r="79" spans="1:6">
      <c r="A79" s="183"/>
      <c r="B79" s="52"/>
      <c r="C79" s="52"/>
      <c r="D79" s="52"/>
      <c r="E79" s="52"/>
    </row>
    <row r="80" spans="1:6">
      <c r="A80" s="184"/>
      <c r="B80" s="56"/>
      <c r="C80" s="56"/>
      <c r="D80" s="56"/>
      <c r="E80" s="56"/>
    </row>
    <row r="81" spans="1:5" ht="21">
      <c r="A81" s="185"/>
      <c r="B81" s="59"/>
      <c r="C81" s="59"/>
      <c r="D81" s="96"/>
      <c r="E81" s="96"/>
    </row>
    <row r="82" spans="1:5" ht="21">
      <c r="A82" s="186"/>
      <c r="B82" s="63"/>
      <c r="C82" s="63"/>
      <c r="D82" s="97"/>
      <c r="E82" s="97"/>
    </row>
    <row r="83" spans="1:5" ht="21">
      <c r="A83" s="186"/>
      <c r="B83" s="63"/>
      <c r="C83" s="63"/>
      <c r="D83" s="62"/>
      <c r="E83" s="62"/>
    </row>
    <row r="84" spans="1:5" ht="21">
      <c r="A84" s="186"/>
      <c r="B84" s="63"/>
      <c r="C84" s="63"/>
      <c r="D84" s="96"/>
      <c r="E84" s="96"/>
    </row>
    <row r="85" spans="1:5" ht="21">
      <c r="A85" s="184"/>
      <c r="B85" s="56"/>
      <c r="C85" s="56"/>
      <c r="D85" s="97"/>
      <c r="E85" s="97"/>
    </row>
    <row r="86" spans="1:5">
      <c r="A86" s="184"/>
      <c r="B86" s="56"/>
      <c r="C86" s="56"/>
      <c r="D86" s="56"/>
      <c r="E86" s="56"/>
    </row>
    <row r="87" spans="1:5" ht="21">
      <c r="A87" s="184"/>
      <c r="B87" s="56"/>
      <c r="C87" s="56"/>
      <c r="D87" s="96"/>
      <c r="E87" s="96"/>
    </row>
    <row r="88" spans="1:5" ht="21">
      <c r="A88" s="184"/>
      <c r="B88" s="56"/>
      <c r="C88" s="56"/>
      <c r="D88" s="97"/>
      <c r="E88" s="97"/>
    </row>
    <row r="89" spans="1:5">
      <c r="A89" s="184"/>
      <c r="B89" s="56"/>
      <c r="C89" s="56"/>
      <c r="D89" s="56"/>
      <c r="E89" s="56"/>
    </row>
    <row r="90" spans="1:5" ht="21">
      <c r="A90" s="184"/>
      <c r="B90" s="56"/>
      <c r="C90" s="56"/>
      <c r="D90" s="96"/>
      <c r="E90" s="96"/>
    </row>
    <row r="91" spans="1:5" ht="21">
      <c r="A91" s="184"/>
      <c r="B91" s="56"/>
      <c r="C91" s="56"/>
      <c r="D91" s="97"/>
      <c r="E91" s="97"/>
    </row>
    <row r="92" spans="1:5">
      <c r="A92" s="184"/>
      <c r="B92" s="56"/>
      <c r="C92" s="56"/>
      <c r="D92" s="56"/>
      <c r="E92" s="56"/>
    </row>
    <row r="93" spans="1:5">
      <c r="A93" s="184"/>
      <c r="B93" s="64"/>
      <c r="C93" s="64"/>
      <c r="D93" s="64"/>
      <c r="E93" s="64"/>
    </row>
  </sheetData>
  <sheetProtection algorithmName="SHA-512" hashValue="J9Xcu1R/Le2vYWOBnkAkDWSH6uXyv/NKEj/Jvi8v92Rv179UeE6Xqeq8yfrvwhXd4p7fWO0gGY+XyMHjbr5/KA==" saltValue="EsWcIxt1aMva93kOmop4uA==" spinCount="100000" sheet="1" objects="1" scenarios="1"/>
  <sortState ref="A8:F77">
    <sortCondition descending="1" ref="F8:F77"/>
  </sortState>
  <mergeCells count="3">
    <mergeCell ref="A6:B6"/>
    <mergeCell ref="C1:F1"/>
    <mergeCell ref="C2:F2"/>
  </mergeCells>
  <phoneticPr fontId="29" type="noConversion"/>
  <conditionalFormatting sqref="D7:E74">
    <cfRule type="cellIs" dxfId="101" priority="6" stopIfTrue="1" operator="equal">
      <formula>0</formula>
    </cfRule>
  </conditionalFormatting>
  <conditionalFormatting sqref="F7:F74">
    <cfRule type="cellIs" dxfId="100" priority="4" operator="equal">
      <formula>0</formula>
    </cfRule>
    <cfRule type="cellIs" dxfId="99" priority="5" stopIfTrue="1" operator="equal">
      <formula>0</formula>
    </cfRule>
  </conditionalFormatting>
  <conditionalFormatting sqref="D75:E77">
    <cfRule type="cellIs" dxfId="98" priority="3" stopIfTrue="1" operator="equal">
      <formula>0</formula>
    </cfRule>
  </conditionalFormatting>
  <conditionalFormatting sqref="F75:F77">
    <cfRule type="cellIs" dxfId="97" priority="1" operator="equal">
      <formula>0</formula>
    </cfRule>
    <cfRule type="cellIs" dxfId="9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295"/>
  <sheetViews>
    <sheetView workbookViewId="0">
      <pane ySplit="10" topLeftCell="A11" activePane="bottomLeft" state="frozen"/>
      <selection pane="bottomLeft"/>
    </sheetView>
  </sheetViews>
  <sheetFormatPr defaultRowHeight="12.75"/>
  <cols>
    <col min="1" max="1" width="10.7109375" style="154" customWidth="1"/>
    <col min="2" max="2" width="17.5703125" style="154" customWidth="1"/>
    <col min="3" max="3" width="19.5703125" style="154" customWidth="1"/>
    <col min="4" max="4" width="25.5703125" style="154" customWidth="1"/>
    <col min="5" max="9" width="9.140625" customWidth="1"/>
    <col min="10" max="10" width="9.140625" style="189" customWidth="1"/>
    <col min="11" max="12" width="9.140625" customWidth="1"/>
    <col min="13" max="13" width="13" customWidth="1"/>
  </cols>
  <sheetData>
    <row r="1" spans="1:14" ht="34.5" customHeight="1">
      <c r="A1"/>
      <c r="B1"/>
      <c r="C1" s="246" t="s">
        <v>200</v>
      </c>
      <c r="D1" s="246"/>
      <c r="E1" s="246"/>
      <c r="F1" s="246"/>
      <c r="G1" s="1"/>
      <c r="H1" s="42"/>
      <c r="I1" s="1"/>
      <c r="J1" s="1"/>
    </row>
    <row r="2" spans="1:14" ht="22.5" customHeight="1">
      <c r="A2"/>
      <c r="B2"/>
      <c r="C2" s="247" t="s">
        <v>197</v>
      </c>
      <c r="D2" s="247"/>
      <c r="E2" s="247"/>
      <c r="F2" s="247"/>
      <c r="G2" s="1"/>
      <c r="H2" s="42"/>
      <c r="I2" s="1"/>
      <c r="J2" s="1"/>
    </row>
    <row r="3" spans="1:14" ht="18.75">
      <c r="A3" s="254"/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1:14" ht="15">
      <c r="F4" s="162"/>
      <c r="M4" s="154"/>
      <c r="N4" s="155"/>
    </row>
    <row r="5" spans="1:14" ht="15">
      <c r="D5" s="159"/>
      <c r="F5" s="160"/>
      <c r="G5" s="154"/>
      <c r="H5" s="154"/>
      <c r="I5" s="154"/>
      <c r="J5" s="190"/>
      <c r="K5" s="154"/>
      <c r="L5" s="154"/>
      <c r="M5" s="154"/>
      <c r="N5" s="155"/>
    </row>
    <row r="6" spans="1:14" ht="15">
      <c r="D6" s="159"/>
      <c r="F6" s="160"/>
      <c r="G6" s="154"/>
      <c r="H6" s="154"/>
      <c r="I6" s="154"/>
      <c r="J6" s="190"/>
      <c r="K6" s="154"/>
      <c r="L6" s="154"/>
      <c r="M6" s="154"/>
      <c r="N6" s="155"/>
    </row>
    <row r="7" spans="1:14" ht="15">
      <c r="D7" s="159"/>
      <c r="F7" s="160"/>
      <c r="G7" s="154"/>
      <c r="H7" s="154"/>
      <c r="I7" s="154"/>
      <c r="J7" s="190"/>
      <c r="K7" s="154"/>
      <c r="L7" s="154"/>
      <c r="M7" s="154"/>
      <c r="N7" s="155"/>
    </row>
    <row r="8" spans="1:14" ht="15">
      <c r="D8" s="159"/>
      <c r="F8" s="160"/>
      <c r="G8" s="154"/>
      <c r="H8" s="154"/>
      <c r="I8" s="154"/>
      <c r="J8" s="190"/>
      <c r="K8" s="154"/>
      <c r="L8" s="154"/>
      <c r="M8" s="154"/>
      <c r="N8" s="155"/>
    </row>
    <row r="10" spans="1:14" ht="15.75" thickBot="1">
      <c r="A10" s="156" t="s">
        <v>174</v>
      </c>
      <c r="B10" s="156" t="s">
        <v>0</v>
      </c>
      <c r="C10" s="156" t="s">
        <v>1</v>
      </c>
      <c r="D10" s="156" t="s">
        <v>166</v>
      </c>
      <c r="E10" s="156" t="s">
        <v>167</v>
      </c>
      <c r="F10" s="156" t="s">
        <v>168</v>
      </c>
      <c r="G10" s="156" t="s">
        <v>169</v>
      </c>
      <c r="H10" s="156" t="s">
        <v>170</v>
      </c>
      <c r="I10" s="156" t="s">
        <v>173</v>
      </c>
      <c r="J10" s="191" t="s">
        <v>193</v>
      </c>
      <c r="K10" s="172" t="s">
        <v>184</v>
      </c>
      <c r="L10" s="156" t="s">
        <v>171</v>
      </c>
      <c r="M10" s="156" t="s">
        <v>188</v>
      </c>
    </row>
    <row r="11" spans="1:14" ht="12.75" customHeight="1">
      <c r="A11" s="158" t="s">
        <v>25</v>
      </c>
      <c r="B11" s="158" t="s">
        <v>88</v>
      </c>
      <c r="C11" s="158" t="s">
        <v>89</v>
      </c>
      <c r="D11" s="158" t="s">
        <v>202</v>
      </c>
      <c r="E11" s="157"/>
      <c r="F11" s="157"/>
      <c r="G11" s="157"/>
      <c r="H11" s="157"/>
      <c r="I11" s="157"/>
      <c r="J11" s="192"/>
      <c r="K11" s="157"/>
      <c r="L11" s="157"/>
      <c r="M11" s="157"/>
    </row>
    <row r="12" spans="1:14">
      <c r="D12" s="173" t="s">
        <v>185</v>
      </c>
      <c r="E12" s="174">
        <v>5.4</v>
      </c>
      <c r="F12" s="174">
        <v>5.0999999999999996</v>
      </c>
      <c r="G12" s="174">
        <v>5</v>
      </c>
      <c r="H12" s="174">
        <v>5.3</v>
      </c>
      <c r="I12" s="174">
        <v>4.8</v>
      </c>
      <c r="J12" s="193">
        <v>5.1333333333333337</v>
      </c>
      <c r="K12" s="271">
        <v>-2</v>
      </c>
      <c r="L12" s="175">
        <v>15.400000000000002</v>
      </c>
      <c r="M12" s="272">
        <v>49</v>
      </c>
    </row>
    <row r="13" spans="1:14">
      <c r="D13" s="173" t="s">
        <v>186</v>
      </c>
      <c r="E13" s="174">
        <v>5.2</v>
      </c>
      <c r="F13" s="174">
        <v>5</v>
      </c>
      <c r="G13" s="174">
        <v>5.4</v>
      </c>
      <c r="H13" s="174">
        <v>5.0999999999999996</v>
      </c>
      <c r="I13" s="174">
        <v>4.9000000000000004</v>
      </c>
      <c r="J13" s="193">
        <v>5.1000000000000005</v>
      </c>
      <c r="K13" s="271"/>
      <c r="L13" s="175">
        <v>20.400000000000002</v>
      </c>
      <c r="M13" s="272"/>
    </row>
    <row r="14" spans="1:14">
      <c r="D14" s="173" t="s">
        <v>187</v>
      </c>
      <c r="E14" s="174">
        <v>5</v>
      </c>
      <c r="F14" s="174">
        <v>4.7</v>
      </c>
      <c r="G14" s="174">
        <v>5.2</v>
      </c>
      <c r="H14" s="174">
        <v>5.2</v>
      </c>
      <c r="I14" s="174">
        <v>5</v>
      </c>
      <c r="J14" s="193">
        <v>5.0666666666666664</v>
      </c>
      <c r="K14" s="271"/>
      <c r="L14" s="175">
        <v>15.2</v>
      </c>
      <c r="M14" s="272"/>
    </row>
    <row r="15" spans="1:14" ht="12.75" customHeight="1">
      <c r="A15" s="158">
        <v>1</v>
      </c>
      <c r="B15" s="158" t="s">
        <v>27</v>
      </c>
      <c r="C15" s="158" t="s">
        <v>57</v>
      </c>
      <c r="D15" s="158" t="s">
        <v>203</v>
      </c>
      <c r="E15" s="157"/>
      <c r="F15" s="157"/>
      <c r="G15" s="157"/>
      <c r="H15" s="157"/>
      <c r="I15" s="157"/>
      <c r="J15" s="192"/>
      <c r="K15" s="157"/>
      <c r="L15" s="157"/>
      <c r="M15" s="157"/>
    </row>
    <row r="16" spans="1:14">
      <c r="D16" s="173" t="s">
        <v>185</v>
      </c>
      <c r="E16" s="174">
        <v>6.8</v>
      </c>
      <c r="F16" s="174">
        <v>7</v>
      </c>
      <c r="G16" s="174">
        <v>6.7</v>
      </c>
      <c r="H16" s="174">
        <v>6.9</v>
      </c>
      <c r="I16" s="174">
        <v>6</v>
      </c>
      <c r="J16" s="193">
        <v>6.8</v>
      </c>
      <c r="K16" s="271">
        <v>-0.5</v>
      </c>
      <c r="L16" s="175">
        <v>20.399999999999999</v>
      </c>
      <c r="M16" s="272">
        <v>66.63333333333334</v>
      </c>
    </row>
    <row r="17" spans="1:13">
      <c r="D17" s="173" t="s">
        <v>186</v>
      </c>
      <c r="E17" s="174">
        <v>6.7</v>
      </c>
      <c r="F17" s="174">
        <v>7.1</v>
      </c>
      <c r="G17" s="174">
        <v>6.7</v>
      </c>
      <c r="H17" s="174">
        <v>7.1</v>
      </c>
      <c r="I17" s="174">
        <v>6.1</v>
      </c>
      <c r="J17" s="193">
        <v>6.833333333333333</v>
      </c>
      <c r="K17" s="271"/>
      <c r="L17" s="175">
        <v>27.333333333333332</v>
      </c>
      <c r="M17" s="272"/>
    </row>
    <row r="18" spans="1:13">
      <c r="D18" s="173" t="s">
        <v>187</v>
      </c>
      <c r="E18" s="174">
        <v>6.4</v>
      </c>
      <c r="F18" s="174">
        <v>6.5</v>
      </c>
      <c r="G18" s="174">
        <v>6.5</v>
      </c>
      <c r="H18" s="174">
        <v>7</v>
      </c>
      <c r="I18" s="174">
        <v>6.2</v>
      </c>
      <c r="J18" s="193">
        <v>6.4666666666666677</v>
      </c>
      <c r="K18" s="271"/>
      <c r="L18" s="175">
        <v>19.400000000000002</v>
      </c>
      <c r="M18" s="272"/>
    </row>
    <row r="19" spans="1:13" ht="12.75" customHeight="1">
      <c r="A19" s="158">
        <v>2</v>
      </c>
      <c r="B19" s="158" t="s">
        <v>28</v>
      </c>
      <c r="C19" s="158" t="s">
        <v>58</v>
      </c>
      <c r="D19" s="158" t="s">
        <v>204</v>
      </c>
      <c r="E19" s="157"/>
      <c r="F19" s="157"/>
      <c r="G19" s="157"/>
      <c r="H19" s="157"/>
      <c r="I19" s="157"/>
      <c r="J19" s="192"/>
      <c r="K19" s="157"/>
      <c r="L19" s="157"/>
      <c r="M19" s="157"/>
    </row>
    <row r="20" spans="1:13">
      <c r="D20" s="173" t="s">
        <v>185</v>
      </c>
      <c r="E20" s="174">
        <v>6</v>
      </c>
      <c r="F20" s="174">
        <v>5.5</v>
      </c>
      <c r="G20" s="174">
        <v>5.6</v>
      </c>
      <c r="H20" s="174">
        <v>6</v>
      </c>
      <c r="I20" s="174">
        <v>5.3</v>
      </c>
      <c r="J20" s="193">
        <v>5.7</v>
      </c>
      <c r="K20" s="271">
        <v>-1.5</v>
      </c>
      <c r="L20" s="175">
        <v>17.100000000000001</v>
      </c>
      <c r="M20" s="272">
        <v>54.400000000000006</v>
      </c>
    </row>
    <row r="21" spans="1:13">
      <c r="D21" s="173" t="s">
        <v>186</v>
      </c>
      <c r="E21" s="174">
        <v>5.5</v>
      </c>
      <c r="F21" s="174">
        <v>5.8</v>
      </c>
      <c r="G21" s="174">
        <v>5.3</v>
      </c>
      <c r="H21" s="174">
        <v>6.2</v>
      </c>
      <c r="I21" s="174">
        <v>5.5</v>
      </c>
      <c r="J21" s="193">
        <v>5.6000000000000005</v>
      </c>
      <c r="K21" s="271"/>
      <c r="L21" s="175">
        <v>22.400000000000002</v>
      </c>
      <c r="M21" s="272"/>
    </row>
    <row r="22" spans="1:13">
      <c r="D22" s="173" t="s">
        <v>187</v>
      </c>
      <c r="E22" s="174">
        <v>5.3</v>
      </c>
      <c r="F22" s="174">
        <v>5.6</v>
      </c>
      <c r="G22" s="174">
        <v>5.3</v>
      </c>
      <c r="H22" s="174">
        <v>5.9</v>
      </c>
      <c r="I22" s="174">
        <v>5.5</v>
      </c>
      <c r="J22" s="193">
        <v>5.4666666666666677</v>
      </c>
      <c r="K22" s="271"/>
      <c r="L22" s="175">
        <v>16.400000000000002</v>
      </c>
      <c r="M22" s="272"/>
    </row>
    <row r="23" spans="1:13" ht="12.75" customHeight="1">
      <c r="A23" s="158">
        <v>3</v>
      </c>
      <c r="B23" s="158" t="s">
        <v>29</v>
      </c>
      <c r="C23" s="158" t="s">
        <v>59</v>
      </c>
      <c r="D23" s="158" t="s">
        <v>205</v>
      </c>
      <c r="E23" s="157"/>
      <c r="F23" s="157"/>
      <c r="G23" s="157"/>
      <c r="H23" s="157"/>
      <c r="I23" s="157"/>
      <c r="J23" s="192"/>
      <c r="K23" s="157"/>
      <c r="L23" s="157"/>
      <c r="M23" s="157"/>
    </row>
    <row r="24" spans="1:13">
      <c r="D24" s="173" t="s">
        <v>185</v>
      </c>
      <c r="E24" s="174">
        <v>5.8</v>
      </c>
      <c r="F24" s="174">
        <v>5.7</v>
      </c>
      <c r="G24" s="174">
        <v>5.2</v>
      </c>
      <c r="H24" s="174">
        <v>5.6</v>
      </c>
      <c r="I24" s="174">
        <v>5.3</v>
      </c>
      <c r="J24" s="193">
        <v>5.5333333333333323</v>
      </c>
      <c r="K24" s="271">
        <v>-1.5</v>
      </c>
      <c r="L24" s="175">
        <v>16.599999999999998</v>
      </c>
      <c r="M24" s="272">
        <v>55.199999999999996</v>
      </c>
    </row>
    <row r="25" spans="1:13">
      <c r="D25" s="173" t="s">
        <v>186</v>
      </c>
      <c r="E25" s="174">
        <v>5.6</v>
      </c>
      <c r="F25" s="174">
        <v>6</v>
      </c>
      <c r="G25" s="174">
        <v>5.4</v>
      </c>
      <c r="H25" s="174">
        <v>5.5</v>
      </c>
      <c r="I25" s="174">
        <v>5.4</v>
      </c>
      <c r="J25" s="193">
        <v>5.5</v>
      </c>
      <c r="K25" s="271"/>
      <c r="L25" s="175">
        <v>22</v>
      </c>
      <c r="M25" s="272"/>
    </row>
    <row r="26" spans="1:13">
      <c r="D26" s="173" t="s">
        <v>187</v>
      </c>
      <c r="E26" s="174">
        <v>6.2</v>
      </c>
      <c r="F26" s="174">
        <v>6.5</v>
      </c>
      <c r="G26" s="174">
        <v>5.4</v>
      </c>
      <c r="H26" s="174">
        <v>6.6</v>
      </c>
      <c r="I26" s="174">
        <v>5.4</v>
      </c>
      <c r="J26" s="193">
        <v>6.0333333333333341</v>
      </c>
      <c r="K26" s="271"/>
      <c r="L26" s="175">
        <v>18.100000000000001</v>
      </c>
      <c r="M26" s="272"/>
    </row>
    <row r="27" spans="1:13" ht="12.75" customHeight="1">
      <c r="A27" s="158">
        <v>4</v>
      </c>
      <c r="B27" s="158" t="s">
        <v>30</v>
      </c>
      <c r="C27" s="158" t="s">
        <v>60</v>
      </c>
      <c r="D27" s="158" t="s">
        <v>206</v>
      </c>
      <c r="E27" s="157"/>
      <c r="F27" s="157"/>
      <c r="G27" s="157"/>
      <c r="H27" s="157"/>
      <c r="I27" s="157"/>
      <c r="J27" s="192"/>
      <c r="K27" s="157"/>
      <c r="L27" s="157"/>
      <c r="M27" s="157"/>
    </row>
    <row r="28" spans="1:13">
      <c r="D28" s="173" t="s">
        <v>185</v>
      </c>
      <c r="E28" s="174">
        <v>6.1</v>
      </c>
      <c r="F28" s="174">
        <v>6.1</v>
      </c>
      <c r="G28" s="174">
        <v>6.1</v>
      </c>
      <c r="H28" s="174">
        <v>6.2</v>
      </c>
      <c r="I28" s="174">
        <v>5.8</v>
      </c>
      <c r="J28" s="193">
        <v>6.0999999999999988</v>
      </c>
      <c r="K28" s="271">
        <v>-1</v>
      </c>
      <c r="L28" s="175">
        <v>18.299999999999997</v>
      </c>
      <c r="M28" s="272">
        <v>59.333333333333343</v>
      </c>
    </row>
    <row r="29" spans="1:13">
      <c r="D29" s="173" t="s">
        <v>186</v>
      </c>
      <c r="E29" s="174">
        <v>5.8</v>
      </c>
      <c r="F29" s="174">
        <v>6.3</v>
      </c>
      <c r="G29" s="174">
        <v>6</v>
      </c>
      <c r="H29" s="174">
        <v>6.3</v>
      </c>
      <c r="I29" s="174">
        <v>5.7</v>
      </c>
      <c r="J29" s="193">
        <v>6.0333333333333341</v>
      </c>
      <c r="K29" s="271"/>
      <c r="L29" s="175">
        <v>24.133333333333336</v>
      </c>
      <c r="M29" s="272"/>
    </row>
    <row r="30" spans="1:13">
      <c r="D30" s="173" t="s">
        <v>187</v>
      </c>
      <c r="E30" s="174">
        <v>6.1</v>
      </c>
      <c r="F30" s="174">
        <v>5.9</v>
      </c>
      <c r="G30" s="174">
        <v>6</v>
      </c>
      <c r="H30" s="174">
        <v>6</v>
      </c>
      <c r="I30" s="174">
        <v>5.8</v>
      </c>
      <c r="J30" s="193">
        <v>5.9666666666666677</v>
      </c>
      <c r="K30" s="271"/>
      <c r="L30" s="175">
        <v>17.900000000000002</v>
      </c>
      <c r="M30" s="272"/>
    </row>
    <row r="31" spans="1:13" ht="12.75" customHeight="1">
      <c r="A31" s="158">
        <v>5</v>
      </c>
      <c r="B31" s="158" t="s">
        <v>31</v>
      </c>
      <c r="C31" s="158" t="s">
        <v>61</v>
      </c>
      <c r="D31" s="158" t="s">
        <v>203</v>
      </c>
      <c r="E31" s="157"/>
      <c r="F31" s="157"/>
      <c r="G31" s="157"/>
      <c r="H31" s="157"/>
      <c r="I31" s="157"/>
      <c r="J31" s="192"/>
      <c r="K31" s="157"/>
      <c r="L31" s="157"/>
      <c r="M31" s="157"/>
    </row>
    <row r="32" spans="1:13">
      <c r="D32" s="173" t="s">
        <v>185</v>
      </c>
      <c r="E32" s="174">
        <v>6.9</v>
      </c>
      <c r="F32" s="174">
        <v>7.2</v>
      </c>
      <c r="G32" s="174">
        <v>6.7</v>
      </c>
      <c r="H32" s="174">
        <v>7.1</v>
      </c>
      <c r="I32" s="174">
        <v>5.9</v>
      </c>
      <c r="J32" s="193">
        <v>6.8999999999999986</v>
      </c>
      <c r="K32" s="271">
        <v>-0.5</v>
      </c>
      <c r="L32" s="175">
        <v>20.699999999999996</v>
      </c>
      <c r="M32" s="272">
        <v>66.8</v>
      </c>
    </row>
    <row r="33" spans="1:13">
      <c r="D33" s="173" t="s">
        <v>186</v>
      </c>
      <c r="E33" s="174">
        <v>6.6</v>
      </c>
      <c r="F33" s="174">
        <v>6.8</v>
      </c>
      <c r="G33" s="174">
        <v>6.7</v>
      </c>
      <c r="H33" s="174">
        <v>7.2</v>
      </c>
      <c r="I33" s="174">
        <v>6.1</v>
      </c>
      <c r="J33" s="193">
        <v>6.7</v>
      </c>
      <c r="K33" s="271"/>
      <c r="L33" s="175">
        <v>26.8</v>
      </c>
      <c r="M33" s="272"/>
    </row>
    <row r="34" spans="1:13">
      <c r="D34" s="173" t="s">
        <v>187</v>
      </c>
      <c r="E34" s="174">
        <v>6.5</v>
      </c>
      <c r="F34" s="174">
        <v>6.7</v>
      </c>
      <c r="G34" s="174">
        <v>6.6</v>
      </c>
      <c r="H34" s="174">
        <v>7.1</v>
      </c>
      <c r="I34" s="174">
        <v>6.2</v>
      </c>
      <c r="J34" s="193">
        <v>6.6000000000000005</v>
      </c>
      <c r="K34" s="271"/>
      <c r="L34" s="175">
        <v>19.8</v>
      </c>
      <c r="M34" s="272"/>
    </row>
    <row r="35" spans="1:13" ht="12.75" customHeight="1">
      <c r="A35" s="158">
        <v>6</v>
      </c>
      <c r="B35" s="158" t="s">
        <v>32</v>
      </c>
      <c r="C35" s="158" t="s">
        <v>62</v>
      </c>
      <c r="D35" s="158" t="s">
        <v>206</v>
      </c>
      <c r="E35" s="157"/>
      <c r="F35" s="157"/>
      <c r="G35" s="157"/>
      <c r="H35" s="157"/>
      <c r="I35" s="157"/>
      <c r="J35" s="192"/>
      <c r="K35" s="157"/>
      <c r="L35" s="157"/>
      <c r="M35" s="157"/>
    </row>
    <row r="36" spans="1:13">
      <c r="D36" s="173" t="s">
        <v>185</v>
      </c>
      <c r="E36" s="174">
        <v>5.9</v>
      </c>
      <c r="F36" s="174">
        <v>6.8</v>
      </c>
      <c r="G36" s="174">
        <v>6.3</v>
      </c>
      <c r="H36" s="174">
        <v>6.5</v>
      </c>
      <c r="I36" s="174">
        <v>6</v>
      </c>
      <c r="J36" s="193">
        <v>6.2666666666666657</v>
      </c>
      <c r="K36" s="271">
        <v>-1</v>
      </c>
      <c r="L36" s="175">
        <v>18.799999999999997</v>
      </c>
      <c r="M36" s="272">
        <v>62.13333333333334</v>
      </c>
    </row>
    <row r="37" spans="1:13">
      <c r="D37" s="173" t="s">
        <v>186</v>
      </c>
      <c r="E37" s="174">
        <v>5.7</v>
      </c>
      <c r="F37" s="174">
        <v>6.6</v>
      </c>
      <c r="G37" s="174">
        <v>6.2</v>
      </c>
      <c r="H37" s="174">
        <v>6.6</v>
      </c>
      <c r="I37" s="174">
        <v>6.2</v>
      </c>
      <c r="J37" s="193">
        <v>6.3333333333333348</v>
      </c>
      <c r="K37" s="271"/>
      <c r="L37" s="175">
        <v>25.333333333333339</v>
      </c>
      <c r="M37" s="272"/>
    </row>
    <row r="38" spans="1:13">
      <c r="D38" s="173" t="s">
        <v>187</v>
      </c>
      <c r="E38" s="174">
        <v>5.3</v>
      </c>
      <c r="F38" s="174">
        <v>6.5</v>
      </c>
      <c r="G38" s="174">
        <v>6.2</v>
      </c>
      <c r="H38" s="174">
        <v>6.5</v>
      </c>
      <c r="I38" s="174">
        <v>6.3</v>
      </c>
      <c r="J38" s="193">
        <v>6.333333333333333</v>
      </c>
      <c r="K38" s="271"/>
      <c r="L38" s="175">
        <v>19</v>
      </c>
      <c r="M38" s="272"/>
    </row>
    <row r="39" spans="1:13" ht="12.75" customHeight="1">
      <c r="A39" s="158">
        <v>7</v>
      </c>
      <c r="B39" s="158" t="s">
        <v>33</v>
      </c>
      <c r="C39" s="158" t="s">
        <v>63</v>
      </c>
      <c r="D39" s="158" t="s">
        <v>203</v>
      </c>
      <c r="E39" s="157"/>
      <c r="F39" s="157"/>
      <c r="G39" s="157"/>
      <c r="H39" s="157"/>
      <c r="I39" s="157"/>
      <c r="J39" s="192"/>
      <c r="K39" s="157"/>
      <c r="L39" s="157"/>
      <c r="M39" s="157"/>
    </row>
    <row r="40" spans="1:13">
      <c r="D40" s="173" t="s">
        <v>185</v>
      </c>
      <c r="E40" s="174">
        <v>6.6</v>
      </c>
      <c r="F40" s="174">
        <v>6.9</v>
      </c>
      <c r="G40" s="174">
        <v>6.4</v>
      </c>
      <c r="H40" s="174">
        <v>6.9</v>
      </c>
      <c r="I40" s="174">
        <v>6.2</v>
      </c>
      <c r="J40" s="193">
        <v>6.6333333333333337</v>
      </c>
      <c r="K40" s="271">
        <v>-1</v>
      </c>
      <c r="L40" s="175">
        <v>19.900000000000002</v>
      </c>
      <c r="M40" s="272">
        <v>64.833333333333343</v>
      </c>
    </row>
    <row r="41" spans="1:13">
      <c r="D41" s="173" t="s">
        <v>186</v>
      </c>
      <c r="E41" s="174">
        <v>6.6</v>
      </c>
      <c r="F41" s="174">
        <v>6.7</v>
      </c>
      <c r="G41" s="174">
        <v>6.3</v>
      </c>
      <c r="H41" s="174">
        <v>7</v>
      </c>
      <c r="I41" s="174">
        <v>6.3</v>
      </c>
      <c r="J41" s="193">
        <v>6.5333333333333323</v>
      </c>
      <c r="K41" s="271"/>
      <c r="L41" s="175">
        <v>26.133333333333329</v>
      </c>
      <c r="M41" s="272"/>
    </row>
    <row r="42" spans="1:13">
      <c r="D42" s="173" t="s">
        <v>187</v>
      </c>
      <c r="E42" s="174">
        <v>6.2</v>
      </c>
      <c r="F42" s="174">
        <v>7.2</v>
      </c>
      <c r="G42" s="174">
        <v>6.3</v>
      </c>
      <c r="H42" s="174">
        <v>7</v>
      </c>
      <c r="I42" s="174">
        <v>6.5</v>
      </c>
      <c r="J42" s="193">
        <v>6.6000000000000014</v>
      </c>
      <c r="K42" s="271"/>
      <c r="L42" s="175">
        <v>19.800000000000004</v>
      </c>
      <c r="M42" s="272"/>
    </row>
    <row r="43" spans="1:13" ht="12.75" customHeight="1">
      <c r="A43" s="158">
        <v>8</v>
      </c>
      <c r="B43" s="158" t="s">
        <v>34</v>
      </c>
      <c r="C43" s="158" t="s">
        <v>64</v>
      </c>
      <c r="D43" s="158" t="s">
        <v>207</v>
      </c>
      <c r="E43" s="157"/>
      <c r="F43" s="157"/>
      <c r="G43" s="157"/>
      <c r="H43" s="157"/>
      <c r="I43" s="157"/>
      <c r="J43" s="192"/>
      <c r="K43" s="157"/>
      <c r="L43" s="157"/>
      <c r="M43" s="157"/>
    </row>
    <row r="44" spans="1:13">
      <c r="D44" s="173" t="s">
        <v>185</v>
      </c>
      <c r="E44" s="174">
        <v>6.7</v>
      </c>
      <c r="F44" s="174">
        <v>6.5</v>
      </c>
      <c r="G44" s="174">
        <v>6.4</v>
      </c>
      <c r="H44" s="174">
        <v>7</v>
      </c>
      <c r="I44" s="174">
        <v>6.2</v>
      </c>
      <c r="J44" s="193">
        <v>6.533333333333335</v>
      </c>
      <c r="K44" s="271">
        <v>-0.5</v>
      </c>
      <c r="L44" s="175">
        <v>19.600000000000005</v>
      </c>
      <c r="M44" s="272">
        <v>64.533333333333331</v>
      </c>
    </row>
    <row r="45" spans="1:13">
      <c r="D45" s="173" t="s">
        <v>186</v>
      </c>
      <c r="E45" s="174">
        <v>6.7</v>
      </c>
      <c r="F45" s="174">
        <v>6.6</v>
      </c>
      <c r="G45" s="174">
        <v>6.3</v>
      </c>
      <c r="H45" s="174">
        <v>6.9</v>
      </c>
      <c r="I45" s="174">
        <v>6.3</v>
      </c>
      <c r="J45" s="193">
        <v>6.5333333333333323</v>
      </c>
      <c r="K45" s="271"/>
      <c r="L45" s="175">
        <v>26.133333333333329</v>
      </c>
      <c r="M45" s="272"/>
    </row>
    <row r="46" spans="1:13">
      <c r="D46" s="173" t="s">
        <v>187</v>
      </c>
      <c r="E46" s="174">
        <v>6.4</v>
      </c>
      <c r="F46" s="174">
        <v>6</v>
      </c>
      <c r="G46" s="174">
        <v>6.5</v>
      </c>
      <c r="H46" s="174">
        <v>7.1</v>
      </c>
      <c r="I46" s="174">
        <v>6.4</v>
      </c>
      <c r="J46" s="193">
        <v>6.4333333333333327</v>
      </c>
      <c r="K46" s="271"/>
      <c r="L46" s="175">
        <v>19.299999999999997</v>
      </c>
      <c r="M46" s="272"/>
    </row>
    <row r="47" spans="1:13" ht="12.75" customHeight="1">
      <c r="A47" s="158">
        <v>9</v>
      </c>
      <c r="B47" s="158" t="s">
        <v>35</v>
      </c>
      <c r="C47" s="158" t="s">
        <v>65</v>
      </c>
      <c r="D47" s="158" t="s">
        <v>208</v>
      </c>
      <c r="E47" s="157"/>
      <c r="F47" s="157"/>
      <c r="G47" s="157"/>
      <c r="H47" s="157"/>
      <c r="I47" s="157"/>
      <c r="J47" s="192"/>
      <c r="K47" s="157"/>
      <c r="L47" s="157"/>
      <c r="M47" s="157"/>
    </row>
    <row r="48" spans="1:13">
      <c r="D48" s="173" t="s">
        <v>185</v>
      </c>
      <c r="E48" s="174">
        <v>6.2</v>
      </c>
      <c r="F48" s="174">
        <v>6.9</v>
      </c>
      <c r="G48" s="174">
        <v>6.2</v>
      </c>
      <c r="H48" s="174">
        <v>6.8</v>
      </c>
      <c r="I48" s="174">
        <v>5.5</v>
      </c>
      <c r="J48" s="193">
        <v>6.4000000000000012</v>
      </c>
      <c r="K48" s="271">
        <v>-0.5</v>
      </c>
      <c r="L48" s="175">
        <v>19.200000000000003</v>
      </c>
      <c r="M48" s="272">
        <v>62.633333333333326</v>
      </c>
    </row>
    <row r="49" spans="1:13">
      <c r="D49" s="173" t="s">
        <v>186</v>
      </c>
      <c r="E49" s="174">
        <v>5.9</v>
      </c>
      <c r="F49" s="174">
        <v>6.8</v>
      </c>
      <c r="G49" s="174">
        <v>6.1</v>
      </c>
      <c r="H49" s="174">
        <v>6.7</v>
      </c>
      <c r="I49" s="174">
        <v>5.5</v>
      </c>
      <c r="J49" s="193">
        <v>6.2333333333333316</v>
      </c>
      <c r="K49" s="271"/>
      <c r="L49" s="175">
        <v>24.933333333333326</v>
      </c>
      <c r="M49" s="272"/>
    </row>
    <row r="50" spans="1:13">
      <c r="D50" s="173" t="s">
        <v>187</v>
      </c>
      <c r="E50" s="174">
        <v>5.7</v>
      </c>
      <c r="F50" s="174">
        <v>7.1</v>
      </c>
      <c r="G50" s="174">
        <v>6.2</v>
      </c>
      <c r="H50" s="174">
        <v>7.1</v>
      </c>
      <c r="I50" s="174">
        <v>5.6</v>
      </c>
      <c r="J50" s="193">
        <v>6.333333333333333</v>
      </c>
      <c r="K50" s="271"/>
      <c r="L50" s="175">
        <v>19</v>
      </c>
      <c r="M50" s="272"/>
    </row>
    <row r="51" spans="1:13" ht="12.75" customHeight="1">
      <c r="A51" s="158">
        <v>10</v>
      </c>
      <c r="B51" s="158" t="s">
        <v>36</v>
      </c>
      <c r="C51" s="158" t="s">
        <v>66</v>
      </c>
      <c r="D51" s="158" t="s">
        <v>209</v>
      </c>
      <c r="E51" s="157"/>
      <c r="F51" s="157"/>
      <c r="G51" s="157"/>
      <c r="H51" s="157"/>
      <c r="I51" s="157"/>
      <c r="J51" s="192"/>
      <c r="K51" s="157"/>
      <c r="L51" s="157"/>
      <c r="M51" s="157"/>
    </row>
    <row r="52" spans="1:13">
      <c r="D52" s="173" t="s">
        <v>185</v>
      </c>
      <c r="E52" s="174">
        <v>7.1</v>
      </c>
      <c r="F52" s="174">
        <v>7.3</v>
      </c>
      <c r="G52" s="174">
        <v>6.8</v>
      </c>
      <c r="H52" s="174">
        <v>7.2</v>
      </c>
      <c r="I52" s="174">
        <v>6.9</v>
      </c>
      <c r="J52" s="193">
        <v>7.0666666666666655</v>
      </c>
      <c r="K52" s="271">
        <v>-0.5</v>
      </c>
      <c r="L52" s="175">
        <v>21.199999999999996</v>
      </c>
      <c r="M52" s="272">
        <v>69.466666666666669</v>
      </c>
    </row>
    <row r="53" spans="1:13">
      <c r="D53" s="173" t="s">
        <v>186</v>
      </c>
      <c r="E53" s="174">
        <v>6.8</v>
      </c>
      <c r="F53" s="174">
        <v>7.1</v>
      </c>
      <c r="G53" s="174">
        <v>6.7</v>
      </c>
      <c r="H53" s="174">
        <v>7.3</v>
      </c>
      <c r="I53" s="174">
        <v>7</v>
      </c>
      <c r="J53" s="193">
        <v>6.9666666666666659</v>
      </c>
      <c r="K53" s="271"/>
      <c r="L53" s="175">
        <v>27.866666666666664</v>
      </c>
      <c r="M53" s="272"/>
    </row>
    <row r="54" spans="1:13">
      <c r="D54" s="173" t="s">
        <v>187</v>
      </c>
      <c r="E54" s="174">
        <v>6.7</v>
      </c>
      <c r="F54" s="174">
        <v>6.8</v>
      </c>
      <c r="G54" s="174">
        <v>7</v>
      </c>
      <c r="H54" s="174">
        <v>7.1</v>
      </c>
      <c r="I54" s="174">
        <v>7.2</v>
      </c>
      <c r="J54" s="193">
        <v>6.9666666666666686</v>
      </c>
      <c r="K54" s="271"/>
      <c r="L54" s="175">
        <v>20.900000000000006</v>
      </c>
      <c r="M54" s="272"/>
    </row>
    <row r="55" spans="1:13" ht="12.75" customHeight="1">
      <c r="A55" s="158" t="s">
        <v>292</v>
      </c>
      <c r="B55" s="158" t="s">
        <v>210</v>
      </c>
      <c r="C55" s="158" t="s">
        <v>227</v>
      </c>
      <c r="D55" s="158" t="s">
        <v>227</v>
      </c>
      <c r="E55" s="157"/>
      <c r="F55" s="157"/>
      <c r="G55" s="157"/>
      <c r="H55" s="157"/>
      <c r="I55" s="157"/>
      <c r="J55" s="192"/>
      <c r="K55" s="157"/>
      <c r="L55" s="157"/>
      <c r="M55" s="157"/>
    </row>
    <row r="56" spans="1:13">
      <c r="D56" s="173" t="s">
        <v>185</v>
      </c>
      <c r="E56" s="174"/>
      <c r="F56" s="174"/>
      <c r="G56" s="174"/>
      <c r="H56" s="174"/>
      <c r="I56" s="174"/>
      <c r="J56" s="193" t="s">
        <v>227</v>
      </c>
      <c r="K56" s="271"/>
      <c r="L56" s="175" t="s">
        <v>227</v>
      </c>
      <c r="M56" s="272" t="s">
        <v>227</v>
      </c>
    </row>
    <row r="57" spans="1:13">
      <c r="D57" s="173" t="s">
        <v>186</v>
      </c>
      <c r="E57" s="174"/>
      <c r="F57" s="174"/>
      <c r="G57" s="174"/>
      <c r="H57" s="174"/>
      <c r="I57" s="174"/>
      <c r="J57" s="193" t="s">
        <v>227</v>
      </c>
      <c r="K57" s="271"/>
      <c r="L57" s="175" t="s">
        <v>227</v>
      </c>
      <c r="M57" s="272"/>
    </row>
    <row r="58" spans="1:13">
      <c r="D58" s="173" t="s">
        <v>187</v>
      </c>
      <c r="E58" s="174"/>
      <c r="F58" s="174"/>
      <c r="G58" s="174"/>
      <c r="H58" s="174"/>
      <c r="I58" s="174"/>
      <c r="J58" s="193" t="s">
        <v>227</v>
      </c>
      <c r="K58" s="271"/>
      <c r="L58" s="175" t="s">
        <v>227</v>
      </c>
      <c r="M58" s="272"/>
    </row>
    <row r="59" spans="1:13" ht="12.75" customHeight="1">
      <c r="A59" s="158">
        <v>12</v>
      </c>
      <c r="B59" s="158" t="s">
        <v>37</v>
      </c>
      <c r="C59" s="158" t="s">
        <v>67</v>
      </c>
      <c r="D59" s="158" t="s">
        <v>204</v>
      </c>
      <c r="E59" s="157"/>
      <c r="F59" s="157"/>
      <c r="G59" s="157"/>
      <c r="H59" s="157"/>
      <c r="I59" s="157"/>
      <c r="J59" s="192"/>
      <c r="K59" s="157"/>
      <c r="L59" s="157"/>
      <c r="M59" s="157"/>
    </row>
    <row r="60" spans="1:13">
      <c r="D60" s="173" t="s">
        <v>185</v>
      </c>
      <c r="E60" s="174">
        <v>5.7</v>
      </c>
      <c r="F60" s="174">
        <v>6.3</v>
      </c>
      <c r="G60" s="174">
        <v>6.3</v>
      </c>
      <c r="H60" s="174">
        <v>6.6</v>
      </c>
      <c r="I60" s="174">
        <v>5.7</v>
      </c>
      <c r="J60" s="193">
        <v>6.1000000000000005</v>
      </c>
      <c r="K60" s="271">
        <v>-1</v>
      </c>
      <c r="L60" s="175">
        <v>18.3</v>
      </c>
      <c r="M60" s="272">
        <v>60.533333333333324</v>
      </c>
    </row>
    <row r="61" spans="1:13">
      <c r="D61" s="173" t="s">
        <v>186</v>
      </c>
      <c r="E61" s="174">
        <v>5.6</v>
      </c>
      <c r="F61" s="174">
        <v>6.5</v>
      </c>
      <c r="G61" s="174">
        <v>6.3</v>
      </c>
      <c r="H61" s="174">
        <v>6.7</v>
      </c>
      <c r="I61" s="174">
        <v>5.5</v>
      </c>
      <c r="J61" s="193">
        <v>6.1333333333333329</v>
      </c>
      <c r="K61" s="271"/>
      <c r="L61" s="175">
        <v>24.533333333333331</v>
      </c>
      <c r="M61" s="272"/>
    </row>
    <row r="62" spans="1:13">
      <c r="D62" s="173" t="s">
        <v>187</v>
      </c>
      <c r="E62" s="174">
        <v>5.5</v>
      </c>
      <c r="F62" s="174">
        <v>6.8</v>
      </c>
      <c r="G62" s="174">
        <v>6.2</v>
      </c>
      <c r="H62" s="174">
        <v>6.9</v>
      </c>
      <c r="I62" s="174">
        <v>5.7</v>
      </c>
      <c r="J62" s="193">
        <v>6.2333333333333316</v>
      </c>
      <c r="K62" s="271"/>
      <c r="L62" s="175">
        <v>18.699999999999996</v>
      </c>
      <c r="M62" s="272"/>
    </row>
    <row r="63" spans="1:13" ht="12.75" customHeight="1">
      <c r="A63" s="158">
        <v>13</v>
      </c>
      <c r="B63" s="158" t="s">
        <v>38</v>
      </c>
      <c r="C63" s="158" t="s">
        <v>68</v>
      </c>
      <c r="D63" s="158" t="s">
        <v>211</v>
      </c>
      <c r="E63" s="157"/>
      <c r="F63" s="157"/>
      <c r="G63" s="157"/>
      <c r="H63" s="157"/>
      <c r="I63" s="157"/>
      <c r="J63" s="192"/>
      <c r="K63" s="157"/>
      <c r="L63" s="157"/>
      <c r="M63" s="157"/>
    </row>
    <row r="64" spans="1:13">
      <c r="D64" s="173" t="s">
        <v>185</v>
      </c>
      <c r="E64" s="174">
        <v>7</v>
      </c>
      <c r="F64" s="174">
        <v>7.1</v>
      </c>
      <c r="G64" s="174">
        <v>6.8</v>
      </c>
      <c r="H64" s="174">
        <v>7.3</v>
      </c>
      <c r="I64" s="174">
        <v>7.2</v>
      </c>
      <c r="J64" s="193">
        <v>7.0999999999999988</v>
      </c>
      <c r="K64" s="271">
        <v>-0.5</v>
      </c>
      <c r="L64" s="175">
        <v>21.299999999999997</v>
      </c>
      <c r="M64" s="272">
        <v>70.033333333333331</v>
      </c>
    </row>
    <row r="65" spans="1:13">
      <c r="D65" s="173" t="s">
        <v>186</v>
      </c>
      <c r="E65" s="174">
        <v>6.8</v>
      </c>
      <c r="F65" s="174">
        <v>7</v>
      </c>
      <c r="G65" s="174">
        <v>6.9</v>
      </c>
      <c r="H65" s="174">
        <v>7.2</v>
      </c>
      <c r="I65" s="174">
        <v>7.3</v>
      </c>
      <c r="J65" s="193">
        <v>7.0333333333333341</v>
      </c>
      <c r="K65" s="271"/>
      <c r="L65" s="175">
        <v>28.133333333333336</v>
      </c>
      <c r="M65" s="272"/>
    </row>
    <row r="66" spans="1:13">
      <c r="D66" s="173" t="s">
        <v>187</v>
      </c>
      <c r="E66" s="174">
        <v>6.9</v>
      </c>
      <c r="F66" s="174">
        <v>6.9</v>
      </c>
      <c r="G66" s="174">
        <v>7</v>
      </c>
      <c r="H66" s="174">
        <v>7.2</v>
      </c>
      <c r="I66" s="174">
        <v>7.5</v>
      </c>
      <c r="J66" s="193">
        <v>7.0333333333333341</v>
      </c>
      <c r="K66" s="271"/>
      <c r="L66" s="175">
        <v>21.1</v>
      </c>
      <c r="M66" s="272"/>
    </row>
    <row r="67" spans="1:13" ht="12.75" customHeight="1">
      <c r="A67" s="158">
        <v>14</v>
      </c>
      <c r="B67" s="158" t="s">
        <v>39</v>
      </c>
      <c r="C67" s="158" t="s">
        <v>69</v>
      </c>
      <c r="D67" s="158" t="s">
        <v>212</v>
      </c>
      <c r="E67" s="157"/>
      <c r="F67" s="157"/>
      <c r="G67" s="157"/>
      <c r="H67" s="157"/>
      <c r="I67" s="157"/>
      <c r="J67" s="192"/>
      <c r="K67" s="157"/>
      <c r="L67" s="157"/>
      <c r="M67" s="157"/>
    </row>
    <row r="68" spans="1:13">
      <c r="D68" s="173" t="s">
        <v>185</v>
      </c>
      <c r="E68" s="174">
        <v>6.5</v>
      </c>
      <c r="F68" s="174">
        <v>7.2</v>
      </c>
      <c r="G68" s="174">
        <v>6.4</v>
      </c>
      <c r="H68" s="174">
        <v>7.1</v>
      </c>
      <c r="I68" s="174">
        <v>6.4</v>
      </c>
      <c r="J68" s="193">
        <v>6.666666666666667</v>
      </c>
      <c r="K68" s="271">
        <v>-1.5</v>
      </c>
      <c r="L68" s="175">
        <v>20</v>
      </c>
      <c r="M68" s="272">
        <v>64.666666666666657</v>
      </c>
    </row>
    <row r="69" spans="1:13">
      <c r="D69" s="173" t="s">
        <v>186</v>
      </c>
      <c r="E69" s="174">
        <v>6.4</v>
      </c>
      <c r="F69" s="174">
        <v>7.1</v>
      </c>
      <c r="G69" s="174">
        <v>6.3</v>
      </c>
      <c r="H69" s="174">
        <v>6.9</v>
      </c>
      <c r="I69" s="174">
        <v>6.4</v>
      </c>
      <c r="J69" s="193">
        <v>6.5666666666666664</v>
      </c>
      <c r="K69" s="271"/>
      <c r="L69" s="175">
        <v>26.266666666666666</v>
      </c>
      <c r="M69" s="272"/>
    </row>
    <row r="70" spans="1:13">
      <c r="D70" s="173" t="s">
        <v>187</v>
      </c>
      <c r="E70" s="174">
        <v>6.4</v>
      </c>
      <c r="F70" s="174">
        <v>7</v>
      </c>
      <c r="G70" s="174">
        <v>6.4</v>
      </c>
      <c r="H70" s="174">
        <v>7.1</v>
      </c>
      <c r="I70" s="174">
        <v>6.5</v>
      </c>
      <c r="J70" s="193">
        <v>6.6333333333333329</v>
      </c>
      <c r="K70" s="271"/>
      <c r="L70" s="175">
        <v>19.899999999999999</v>
      </c>
      <c r="M70" s="272"/>
    </row>
    <row r="71" spans="1:13" ht="12.75" customHeight="1">
      <c r="A71" s="158">
        <v>15</v>
      </c>
      <c r="B71" s="158" t="s">
        <v>40</v>
      </c>
      <c r="C71" s="158" t="s">
        <v>70</v>
      </c>
      <c r="D71" s="158" t="s">
        <v>213</v>
      </c>
      <c r="E71" s="157"/>
      <c r="F71" s="157"/>
      <c r="G71" s="157"/>
      <c r="H71" s="157"/>
      <c r="I71" s="157"/>
      <c r="J71" s="192"/>
      <c r="K71" s="157"/>
      <c r="L71" s="157"/>
      <c r="M71" s="157"/>
    </row>
    <row r="72" spans="1:13">
      <c r="D72" s="173" t="s">
        <v>185</v>
      </c>
      <c r="E72" s="174">
        <v>6.3</v>
      </c>
      <c r="F72" s="174">
        <v>6.9</v>
      </c>
      <c r="G72" s="174">
        <v>6.2</v>
      </c>
      <c r="H72" s="174">
        <v>6.9</v>
      </c>
      <c r="I72" s="174">
        <v>6.2</v>
      </c>
      <c r="J72" s="193">
        <v>6.4666666666666677</v>
      </c>
      <c r="K72" s="271">
        <v>-1</v>
      </c>
      <c r="L72" s="175">
        <v>19.400000000000002</v>
      </c>
      <c r="M72" s="272">
        <v>64.3</v>
      </c>
    </row>
    <row r="73" spans="1:13">
      <c r="D73" s="173" t="s">
        <v>186</v>
      </c>
      <c r="E73" s="174">
        <v>6.1</v>
      </c>
      <c r="F73" s="174">
        <v>7.1</v>
      </c>
      <c r="G73" s="174">
        <v>6.4</v>
      </c>
      <c r="H73" s="174">
        <v>7</v>
      </c>
      <c r="I73" s="174">
        <v>6.4</v>
      </c>
      <c r="J73" s="193">
        <v>6.5999999999999988</v>
      </c>
      <c r="K73" s="271"/>
      <c r="L73" s="175">
        <v>26.399999999999995</v>
      </c>
      <c r="M73" s="272"/>
    </row>
    <row r="74" spans="1:13">
      <c r="D74" s="173" t="s">
        <v>187</v>
      </c>
      <c r="E74" s="174">
        <v>6.2</v>
      </c>
      <c r="F74" s="174">
        <v>6.8</v>
      </c>
      <c r="G74" s="174">
        <v>6.2</v>
      </c>
      <c r="H74" s="174">
        <v>7</v>
      </c>
      <c r="I74" s="174">
        <v>6.5</v>
      </c>
      <c r="J74" s="193">
        <v>6.5000000000000009</v>
      </c>
      <c r="K74" s="271"/>
      <c r="L74" s="175">
        <v>19.500000000000004</v>
      </c>
      <c r="M74" s="272"/>
    </row>
    <row r="75" spans="1:13" ht="12.75" customHeight="1">
      <c r="A75" s="158">
        <v>16</v>
      </c>
      <c r="B75" s="158" t="s">
        <v>41</v>
      </c>
      <c r="C75" s="158" t="s">
        <v>71</v>
      </c>
      <c r="D75" s="158" t="s">
        <v>214</v>
      </c>
      <c r="E75" s="157"/>
      <c r="F75" s="157"/>
      <c r="G75" s="157"/>
      <c r="H75" s="157"/>
      <c r="I75" s="157"/>
      <c r="J75" s="192"/>
      <c r="K75" s="157"/>
      <c r="L75" s="157"/>
      <c r="M75" s="157"/>
    </row>
    <row r="76" spans="1:13">
      <c r="D76" s="173" t="s">
        <v>185</v>
      </c>
      <c r="E76" s="174">
        <v>6.2</v>
      </c>
      <c r="F76" s="174">
        <v>6.5</v>
      </c>
      <c r="G76" s="174">
        <v>5.8</v>
      </c>
      <c r="H76" s="174">
        <v>6.3</v>
      </c>
      <c r="I76" s="174">
        <v>5.7</v>
      </c>
      <c r="J76" s="193">
        <v>6.1000000000000005</v>
      </c>
      <c r="K76" s="271">
        <v>-1.5</v>
      </c>
      <c r="L76" s="175">
        <v>18.3</v>
      </c>
      <c r="M76" s="272">
        <v>59.266666666666666</v>
      </c>
    </row>
    <row r="77" spans="1:13">
      <c r="D77" s="173" t="s">
        <v>186</v>
      </c>
      <c r="E77" s="174">
        <v>6</v>
      </c>
      <c r="F77" s="174">
        <v>6.1</v>
      </c>
      <c r="G77" s="174">
        <v>6.1</v>
      </c>
      <c r="H77" s="174">
        <v>6.3</v>
      </c>
      <c r="I77" s="174">
        <v>5.9</v>
      </c>
      <c r="J77" s="193">
        <v>6.0666666666666655</v>
      </c>
      <c r="K77" s="271"/>
      <c r="L77" s="175">
        <v>24.266666666666662</v>
      </c>
      <c r="M77" s="272"/>
    </row>
    <row r="78" spans="1:13">
      <c r="D78" s="173" t="s">
        <v>187</v>
      </c>
      <c r="E78" s="174">
        <v>6</v>
      </c>
      <c r="F78" s="174">
        <v>6.3</v>
      </c>
      <c r="G78" s="174">
        <v>6</v>
      </c>
      <c r="H78" s="174">
        <v>6.1</v>
      </c>
      <c r="I78" s="174">
        <v>6.1</v>
      </c>
      <c r="J78" s="193">
        <v>6.0666666666666664</v>
      </c>
      <c r="K78" s="271"/>
      <c r="L78" s="175">
        <v>18.2</v>
      </c>
      <c r="M78" s="272"/>
    </row>
    <row r="79" spans="1:13" ht="12.75" customHeight="1">
      <c r="A79" s="158">
        <v>17</v>
      </c>
      <c r="B79" s="158" t="s">
        <v>42</v>
      </c>
      <c r="C79" s="158" t="s">
        <v>72</v>
      </c>
      <c r="D79" s="158" t="s">
        <v>204</v>
      </c>
      <c r="E79" s="157"/>
      <c r="F79" s="157"/>
      <c r="G79" s="157"/>
      <c r="H79" s="157"/>
      <c r="I79" s="157"/>
      <c r="J79" s="192"/>
      <c r="K79" s="157"/>
      <c r="L79" s="157"/>
      <c r="M79" s="157"/>
    </row>
    <row r="80" spans="1:13">
      <c r="D80" s="173" t="s">
        <v>185</v>
      </c>
      <c r="E80" s="174">
        <v>6.2</v>
      </c>
      <c r="F80" s="174">
        <v>5.2</v>
      </c>
      <c r="G80" s="174">
        <v>5.6</v>
      </c>
      <c r="H80" s="174">
        <v>5.8</v>
      </c>
      <c r="I80" s="174">
        <v>5.3</v>
      </c>
      <c r="J80" s="193">
        <v>5.5666666666666673</v>
      </c>
      <c r="K80" s="271">
        <v>-1.5</v>
      </c>
      <c r="L80" s="175">
        <v>16.700000000000003</v>
      </c>
      <c r="M80" s="272">
        <v>53.833333333333343</v>
      </c>
    </row>
    <row r="81" spans="1:13">
      <c r="D81" s="173" t="s">
        <v>186</v>
      </c>
      <c r="E81" s="174">
        <v>6</v>
      </c>
      <c r="F81" s="174">
        <v>5.3</v>
      </c>
      <c r="G81" s="174">
        <v>5.4</v>
      </c>
      <c r="H81" s="174">
        <v>5.9</v>
      </c>
      <c r="I81" s="174">
        <v>5.2</v>
      </c>
      <c r="J81" s="193">
        <v>5.5333333333333341</v>
      </c>
      <c r="K81" s="271"/>
      <c r="L81" s="175">
        <v>22.133333333333336</v>
      </c>
      <c r="M81" s="272"/>
    </row>
    <row r="82" spans="1:13">
      <c r="D82" s="173" t="s">
        <v>187</v>
      </c>
      <c r="E82" s="174">
        <v>6</v>
      </c>
      <c r="F82" s="174">
        <v>5.2</v>
      </c>
      <c r="G82" s="174">
        <v>5.4</v>
      </c>
      <c r="H82" s="174">
        <v>5.7</v>
      </c>
      <c r="I82" s="174">
        <v>5.4</v>
      </c>
      <c r="J82" s="193">
        <v>5.5000000000000009</v>
      </c>
      <c r="K82" s="271"/>
      <c r="L82" s="175">
        <v>16.500000000000004</v>
      </c>
      <c r="M82" s="272"/>
    </row>
    <row r="83" spans="1:13" ht="12.75" customHeight="1">
      <c r="A83" s="158">
        <v>18</v>
      </c>
      <c r="B83" s="158" t="s">
        <v>43</v>
      </c>
      <c r="C83" s="158" t="s">
        <v>73</v>
      </c>
      <c r="D83" s="158" t="s">
        <v>208</v>
      </c>
      <c r="E83" s="157"/>
      <c r="F83" s="157"/>
      <c r="G83" s="157"/>
      <c r="H83" s="157"/>
      <c r="I83" s="157"/>
      <c r="J83" s="192"/>
      <c r="K83" s="157"/>
      <c r="L83" s="157"/>
      <c r="M83" s="157"/>
    </row>
    <row r="84" spans="1:13">
      <c r="D84" s="173" t="s">
        <v>185</v>
      </c>
      <c r="E84" s="174">
        <v>5.8</v>
      </c>
      <c r="F84" s="174">
        <v>6.3</v>
      </c>
      <c r="G84" s="174">
        <v>6.2</v>
      </c>
      <c r="H84" s="174">
        <v>6.6</v>
      </c>
      <c r="I84" s="174">
        <v>5.4</v>
      </c>
      <c r="J84" s="193">
        <v>6.0999999999999988</v>
      </c>
      <c r="K84" s="271">
        <v>-0.5</v>
      </c>
      <c r="L84" s="175">
        <v>18.299999999999997</v>
      </c>
      <c r="M84" s="272">
        <v>60.699999999999989</v>
      </c>
    </row>
    <row r="85" spans="1:13">
      <c r="D85" s="173" t="s">
        <v>186</v>
      </c>
      <c r="E85" s="174">
        <v>5.6</v>
      </c>
      <c r="F85" s="174">
        <v>6.6</v>
      </c>
      <c r="G85" s="174">
        <v>6.2</v>
      </c>
      <c r="H85" s="174">
        <v>6.5</v>
      </c>
      <c r="I85" s="174">
        <v>5.4</v>
      </c>
      <c r="J85" s="193">
        <v>6.0999999999999988</v>
      </c>
      <c r="K85" s="271"/>
      <c r="L85" s="175">
        <v>24.399999999999995</v>
      </c>
      <c r="M85" s="272"/>
    </row>
    <row r="86" spans="1:13">
      <c r="D86" s="173" t="s">
        <v>187</v>
      </c>
      <c r="E86" s="174">
        <v>5.7</v>
      </c>
      <c r="F86" s="174">
        <v>6.9</v>
      </c>
      <c r="G86" s="174">
        <v>6</v>
      </c>
      <c r="H86" s="174">
        <v>6.8</v>
      </c>
      <c r="I86" s="174">
        <v>5.5</v>
      </c>
      <c r="J86" s="193">
        <v>6.166666666666667</v>
      </c>
      <c r="K86" s="271"/>
      <c r="L86" s="175">
        <v>18.5</v>
      </c>
      <c r="M86" s="272"/>
    </row>
    <row r="87" spans="1:13" ht="12.75" customHeight="1">
      <c r="A87" s="158">
        <v>19</v>
      </c>
      <c r="B87" s="158" t="s">
        <v>44</v>
      </c>
      <c r="C87" s="158" t="s">
        <v>74</v>
      </c>
      <c r="D87" s="158" t="s">
        <v>209</v>
      </c>
      <c r="E87" s="157"/>
      <c r="F87" s="157"/>
      <c r="G87" s="157"/>
      <c r="H87" s="157"/>
      <c r="I87" s="157"/>
      <c r="J87" s="192"/>
      <c r="K87" s="157"/>
      <c r="L87" s="157"/>
      <c r="M87" s="157"/>
    </row>
    <row r="88" spans="1:13">
      <c r="D88" s="173" t="s">
        <v>185</v>
      </c>
      <c r="E88" s="174">
        <v>6.9</v>
      </c>
      <c r="F88" s="174">
        <v>6.9</v>
      </c>
      <c r="G88" s="174">
        <v>6.6</v>
      </c>
      <c r="H88" s="174">
        <v>7.3</v>
      </c>
      <c r="I88" s="174">
        <v>6.8</v>
      </c>
      <c r="J88" s="193">
        <v>6.8666666666666671</v>
      </c>
      <c r="K88" s="271">
        <v>-1</v>
      </c>
      <c r="L88" s="175">
        <v>20.6</v>
      </c>
      <c r="M88" s="272">
        <v>66.533333333333331</v>
      </c>
    </row>
    <row r="89" spans="1:13">
      <c r="D89" s="173" t="s">
        <v>186</v>
      </c>
      <c r="E89" s="174">
        <v>6.6</v>
      </c>
      <c r="F89" s="174">
        <v>7.1</v>
      </c>
      <c r="G89" s="174">
        <v>6.5</v>
      </c>
      <c r="H89" s="174">
        <v>6.9</v>
      </c>
      <c r="I89" s="174">
        <v>6.7</v>
      </c>
      <c r="J89" s="193">
        <v>6.7333333333333343</v>
      </c>
      <c r="K89" s="271"/>
      <c r="L89" s="175">
        <v>26.933333333333337</v>
      </c>
      <c r="M89" s="272"/>
    </row>
    <row r="90" spans="1:13">
      <c r="D90" s="173" t="s">
        <v>187</v>
      </c>
      <c r="E90" s="174">
        <v>6.5</v>
      </c>
      <c r="F90" s="174">
        <v>6.8</v>
      </c>
      <c r="G90" s="174">
        <v>6.5</v>
      </c>
      <c r="H90" s="174">
        <v>6.7</v>
      </c>
      <c r="I90" s="174">
        <v>6.8</v>
      </c>
      <c r="J90" s="193">
        <v>6.6666666666666652</v>
      </c>
      <c r="K90" s="271"/>
      <c r="L90" s="175">
        <v>19.999999999999996</v>
      </c>
      <c r="M90" s="272"/>
    </row>
    <row r="91" spans="1:13" ht="12.75" customHeight="1">
      <c r="A91" s="158">
        <v>20</v>
      </c>
      <c r="B91" s="158" t="s">
        <v>45</v>
      </c>
      <c r="C91" s="158" t="s">
        <v>75</v>
      </c>
      <c r="D91" s="158" t="s">
        <v>211</v>
      </c>
      <c r="E91" s="157"/>
      <c r="F91" s="157"/>
      <c r="G91" s="157"/>
      <c r="H91" s="157"/>
      <c r="I91" s="157"/>
      <c r="J91" s="192"/>
      <c r="K91" s="157"/>
      <c r="L91" s="157"/>
      <c r="M91" s="157"/>
    </row>
    <row r="92" spans="1:13">
      <c r="D92" s="173" t="s">
        <v>185</v>
      </c>
      <c r="E92" s="174">
        <v>6.5</v>
      </c>
      <c r="F92" s="174">
        <v>6.2</v>
      </c>
      <c r="G92" s="174">
        <v>5.8</v>
      </c>
      <c r="H92" s="174">
        <v>6.3</v>
      </c>
      <c r="I92" s="174">
        <v>5.4</v>
      </c>
      <c r="J92" s="193">
        <v>6.1000000000000014</v>
      </c>
      <c r="K92" s="271">
        <v>-1</v>
      </c>
      <c r="L92" s="175">
        <v>18.300000000000004</v>
      </c>
      <c r="M92" s="272">
        <v>58.866666666666667</v>
      </c>
    </row>
    <row r="93" spans="1:13">
      <c r="D93" s="173" t="s">
        <v>186</v>
      </c>
      <c r="E93" s="174">
        <v>6.5</v>
      </c>
      <c r="F93" s="174">
        <v>5.8</v>
      </c>
      <c r="G93" s="174">
        <v>5.7</v>
      </c>
      <c r="H93" s="174">
        <v>6.4</v>
      </c>
      <c r="I93" s="174">
        <v>5.5</v>
      </c>
      <c r="J93" s="193">
        <v>5.9666666666666659</v>
      </c>
      <c r="K93" s="271"/>
      <c r="L93" s="175">
        <v>23.866666666666664</v>
      </c>
      <c r="M93" s="272"/>
    </row>
    <row r="94" spans="1:13">
      <c r="D94" s="173" t="s">
        <v>187</v>
      </c>
      <c r="E94" s="174">
        <v>6.4</v>
      </c>
      <c r="F94" s="174">
        <v>5.9</v>
      </c>
      <c r="G94" s="174">
        <v>5.6</v>
      </c>
      <c r="H94" s="174">
        <v>6.2</v>
      </c>
      <c r="I94" s="174">
        <v>5.5</v>
      </c>
      <c r="J94" s="193">
        <v>5.8999999999999986</v>
      </c>
      <c r="K94" s="271"/>
      <c r="L94" s="175">
        <v>17.699999999999996</v>
      </c>
      <c r="M94" s="272"/>
    </row>
    <row r="95" spans="1:13" ht="12.75" customHeight="1">
      <c r="A95" s="158">
        <v>21</v>
      </c>
      <c r="B95" s="158" t="s">
        <v>46</v>
      </c>
      <c r="C95" s="158" t="s">
        <v>76</v>
      </c>
      <c r="D95" s="158" t="s">
        <v>205</v>
      </c>
      <c r="E95" s="157"/>
      <c r="F95" s="157"/>
      <c r="G95" s="157"/>
      <c r="H95" s="157"/>
      <c r="I95" s="157"/>
      <c r="J95" s="192"/>
      <c r="K95" s="157"/>
      <c r="L95" s="157"/>
      <c r="M95" s="157"/>
    </row>
    <row r="96" spans="1:13">
      <c r="D96" s="173" t="s">
        <v>185</v>
      </c>
      <c r="E96" s="174">
        <v>6.1</v>
      </c>
      <c r="F96" s="174">
        <v>5.8</v>
      </c>
      <c r="G96" s="174">
        <v>6</v>
      </c>
      <c r="H96" s="174">
        <v>6.1</v>
      </c>
      <c r="I96" s="174">
        <v>5.6</v>
      </c>
      <c r="J96" s="193">
        <v>5.9666666666666659</v>
      </c>
      <c r="K96" s="271">
        <v>-1</v>
      </c>
      <c r="L96" s="175">
        <v>17.899999999999999</v>
      </c>
      <c r="M96" s="272">
        <v>58.633333333333326</v>
      </c>
    </row>
    <row r="97" spans="1:13">
      <c r="D97" s="173" t="s">
        <v>186</v>
      </c>
      <c r="E97" s="174">
        <v>6</v>
      </c>
      <c r="F97" s="174">
        <v>6</v>
      </c>
      <c r="G97" s="174">
        <v>5.8</v>
      </c>
      <c r="H97" s="174">
        <v>6</v>
      </c>
      <c r="I97" s="174">
        <v>5.6</v>
      </c>
      <c r="J97" s="193">
        <v>5.9333333333333327</v>
      </c>
      <c r="K97" s="271"/>
      <c r="L97" s="175">
        <v>23.733333333333331</v>
      </c>
      <c r="M97" s="272"/>
    </row>
    <row r="98" spans="1:13">
      <c r="D98" s="173" t="s">
        <v>187</v>
      </c>
      <c r="E98" s="174">
        <v>5.9</v>
      </c>
      <c r="F98" s="174">
        <v>6.3</v>
      </c>
      <c r="G98" s="174">
        <v>5.8</v>
      </c>
      <c r="H98" s="174">
        <v>6.3</v>
      </c>
      <c r="I98" s="174">
        <v>5.7</v>
      </c>
      <c r="J98" s="193">
        <v>6</v>
      </c>
      <c r="K98" s="271"/>
      <c r="L98" s="175">
        <v>18</v>
      </c>
      <c r="M98" s="272"/>
    </row>
    <row r="99" spans="1:13" ht="12.75" customHeight="1">
      <c r="A99" s="158">
        <v>22</v>
      </c>
      <c r="B99" s="158" t="s">
        <v>47</v>
      </c>
      <c r="C99" s="158" t="s">
        <v>77</v>
      </c>
      <c r="D99" s="158" t="s">
        <v>215</v>
      </c>
      <c r="E99" s="157"/>
      <c r="F99" s="157"/>
      <c r="G99" s="157"/>
      <c r="H99" s="157"/>
      <c r="I99" s="157"/>
      <c r="J99" s="192"/>
      <c r="K99" s="157"/>
      <c r="L99" s="157"/>
      <c r="M99" s="157"/>
    </row>
    <row r="100" spans="1:13">
      <c r="D100" s="173" t="s">
        <v>185</v>
      </c>
      <c r="E100" s="174">
        <v>5.6</v>
      </c>
      <c r="F100" s="174">
        <v>5.9</v>
      </c>
      <c r="G100" s="174">
        <v>6.1</v>
      </c>
      <c r="H100" s="174">
        <v>6.2</v>
      </c>
      <c r="I100" s="174">
        <v>5.3</v>
      </c>
      <c r="J100" s="193">
        <v>5.8666666666666671</v>
      </c>
      <c r="K100" s="271">
        <v>-1.5</v>
      </c>
      <c r="L100" s="175">
        <v>17.600000000000001</v>
      </c>
      <c r="M100" s="272">
        <v>56.566666666666663</v>
      </c>
    </row>
    <row r="101" spans="1:13">
      <c r="D101" s="173" t="s">
        <v>186</v>
      </c>
      <c r="E101" s="174">
        <v>5.4</v>
      </c>
      <c r="F101" s="174">
        <v>6.2</v>
      </c>
      <c r="G101" s="174">
        <v>6</v>
      </c>
      <c r="H101" s="174">
        <v>5.9</v>
      </c>
      <c r="I101" s="174">
        <v>5.4</v>
      </c>
      <c r="J101" s="193">
        <v>5.7666666666666657</v>
      </c>
      <c r="K101" s="271"/>
      <c r="L101" s="175">
        <v>23.066666666666663</v>
      </c>
      <c r="M101" s="272"/>
    </row>
    <row r="102" spans="1:13">
      <c r="D102" s="173" t="s">
        <v>187</v>
      </c>
      <c r="E102" s="174">
        <v>5.2</v>
      </c>
      <c r="F102" s="174">
        <v>6.1</v>
      </c>
      <c r="G102" s="174">
        <v>5.9</v>
      </c>
      <c r="H102" s="174">
        <v>6.4</v>
      </c>
      <c r="I102" s="174">
        <v>5.4</v>
      </c>
      <c r="J102" s="193">
        <v>5.8000000000000007</v>
      </c>
      <c r="K102" s="271"/>
      <c r="L102" s="175">
        <v>17.400000000000002</v>
      </c>
      <c r="M102" s="272"/>
    </row>
    <row r="103" spans="1:13" ht="12.75" customHeight="1">
      <c r="A103" s="158">
        <v>23</v>
      </c>
      <c r="B103" s="158" t="s">
        <v>48</v>
      </c>
      <c r="C103" s="158" t="s">
        <v>78</v>
      </c>
      <c r="D103" s="158" t="s">
        <v>208</v>
      </c>
      <c r="E103" s="157"/>
      <c r="F103" s="157"/>
      <c r="G103" s="157"/>
      <c r="H103" s="157"/>
      <c r="I103" s="157"/>
      <c r="J103" s="192"/>
      <c r="K103" s="157"/>
      <c r="L103" s="157"/>
      <c r="M103" s="157"/>
    </row>
    <row r="104" spans="1:13">
      <c r="D104" s="173" t="s">
        <v>185</v>
      </c>
      <c r="E104" s="174">
        <v>6.7</v>
      </c>
      <c r="F104" s="174">
        <v>6.7</v>
      </c>
      <c r="G104" s="174">
        <v>6.5</v>
      </c>
      <c r="H104" s="174">
        <v>6.9</v>
      </c>
      <c r="I104" s="174">
        <v>6.4</v>
      </c>
      <c r="J104" s="193">
        <v>6.6333333333333329</v>
      </c>
      <c r="K104" s="271">
        <v>0</v>
      </c>
      <c r="L104" s="175">
        <v>19.899999999999999</v>
      </c>
      <c r="M104" s="272">
        <v>66.099999999999994</v>
      </c>
    </row>
    <row r="105" spans="1:13">
      <c r="D105" s="173" t="s">
        <v>186</v>
      </c>
      <c r="E105" s="174">
        <v>6.6</v>
      </c>
      <c r="F105" s="174">
        <v>6.6</v>
      </c>
      <c r="G105" s="174">
        <v>6.3</v>
      </c>
      <c r="H105" s="174">
        <v>6.9</v>
      </c>
      <c r="I105" s="174">
        <v>6.6</v>
      </c>
      <c r="J105" s="193">
        <v>6.6000000000000005</v>
      </c>
      <c r="K105" s="271"/>
      <c r="L105" s="175">
        <v>26.400000000000002</v>
      </c>
      <c r="M105" s="272"/>
    </row>
    <row r="106" spans="1:13">
      <c r="D106" s="173" t="s">
        <v>187</v>
      </c>
      <c r="E106" s="174">
        <v>6.5</v>
      </c>
      <c r="F106" s="174">
        <v>6.7</v>
      </c>
      <c r="G106" s="174">
        <v>6.4</v>
      </c>
      <c r="H106" s="174">
        <v>7</v>
      </c>
      <c r="I106" s="174">
        <v>6.6</v>
      </c>
      <c r="J106" s="193">
        <v>6.6000000000000014</v>
      </c>
      <c r="K106" s="271"/>
      <c r="L106" s="175">
        <v>19.800000000000004</v>
      </c>
      <c r="M106" s="272"/>
    </row>
    <row r="107" spans="1:13" ht="12.75" customHeight="1">
      <c r="A107" s="158">
        <v>24</v>
      </c>
      <c r="B107" s="158" t="s">
        <v>49</v>
      </c>
      <c r="C107" s="158" t="s">
        <v>79</v>
      </c>
      <c r="D107" s="158" t="s">
        <v>216</v>
      </c>
      <c r="E107" s="157"/>
      <c r="F107" s="157"/>
      <c r="G107" s="157"/>
      <c r="H107" s="157"/>
      <c r="I107" s="157"/>
      <c r="J107" s="192"/>
      <c r="K107" s="157"/>
      <c r="L107" s="157"/>
      <c r="M107" s="157"/>
    </row>
    <row r="108" spans="1:13">
      <c r="D108" s="173" t="s">
        <v>185</v>
      </c>
      <c r="E108" s="174">
        <v>6.8</v>
      </c>
      <c r="F108" s="174">
        <v>7.2</v>
      </c>
      <c r="G108" s="174">
        <v>6.3</v>
      </c>
      <c r="H108" s="174">
        <v>7.2</v>
      </c>
      <c r="I108" s="174">
        <v>6.6</v>
      </c>
      <c r="J108" s="193">
        <v>6.8666666666666671</v>
      </c>
      <c r="K108" s="271">
        <v>-1</v>
      </c>
      <c r="L108" s="175">
        <v>20.6</v>
      </c>
      <c r="M108" s="272">
        <v>67.033333333333331</v>
      </c>
    </row>
    <row r="109" spans="1:13">
      <c r="D109" s="173" t="s">
        <v>186</v>
      </c>
      <c r="E109" s="174">
        <v>6.6</v>
      </c>
      <c r="F109" s="174">
        <v>6.9</v>
      </c>
      <c r="G109" s="174">
        <v>6.4</v>
      </c>
      <c r="H109" s="174">
        <v>7.2</v>
      </c>
      <c r="I109" s="174">
        <v>6.7</v>
      </c>
      <c r="J109" s="193">
        <v>6.7333333333333316</v>
      </c>
      <c r="K109" s="271"/>
      <c r="L109" s="175">
        <v>26.933333333333326</v>
      </c>
      <c r="M109" s="272"/>
    </row>
    <row r="110" spans="1:13">
      <c r="D110" s="173" t="s">
        <v>187</v>
      </c>
      <c r="E110" s="174">
        <v>6.7</v>
      </c>
      <c r="F110" s="174">
        <v>7</v>
      </c>
      <c r="G110" s="174">
        <v>6.3</v>
      </c>
      <c r="H110" s="174">
        <v>7.3</v>
      </c>
      <c r="I110" s="174">
        <v>6.8</v>
      </c>
      <c r="J110" s="193">
        <v>6.833333333333333</v>
      </c>
      <c r="K110" s="271"/>
      <c r="L110" s="175">
        <v>20.5</v>
      </c>
      <c r="M110" s="272"/>
    </row>
    <row r="111" spans="1:13" ht="12.75" customHeight="1">
      <c r="A111" s="158">
        <v>25</v>
      </c>
      <c r="B111" s="158" t="s">
        <v>36</v>
      </c>
      <c r="C111" s="158" t="s">
        <v>80</v>
      </c>
      <c r="D111" s="158" t="s">
        <v>203</v>
      </c>
      <c r="E111" s="157"/>
      <c r="F111" s="157"/>
      <c r="G111" s="157"/>
      <c r="H111" s="157"/>
      <c r="I111" s="157"/>
      <c r="J111" s="192"/>
      <c r="K111" s="157"/>
      <c r="L111" s="157"/>
      <c r="M111" s="157"/>
    </row>
    <row r="112" spans="1:13">
      <c r="D112" s="173" t="s">
        <v>185</v>
      </c>
      <c r="E112" s="174">
        <v>6.8</v>
      </c>
      <c r="F112" s="174">
        <v>7.4</v>
      </c>
      <c r="G112" s="174">
        <v>6.6</v>
      </c>
      <c r="H112" s="174">
        <v>7.3</v>
      </c>
      <c r="I112" s="174">
        <v>6.7</v>
      </c>
      <c r="J112" s="193">
        <v>6.9333333333333327</v>
      </c>
      <c r="K112" s="271">
        <v>-0.5</v>
      </c>
      <c r="L112" s="175">
        <v>20.799999999999997</v>
      </c>
      <c r="M112" s="272">
        <v>68.466666666666669</v>
      </c>
    </row>
    <row r="113" spans="1:13">
      <c r="D113" s="173" t="s">
        <v>186</v>
      </c>
      <c r="E113" s="174">
        <v>6.7</v>
      </c>
      <c r="F113" s="174">
        <v>7.2</v>
      </c>
      <c r="G113" s="174">
        <v>6.5</v>
      </c>
      <c r="H113" s="174">
        <v>7.4</v>
      </c>
      <c r="I113" s="174">
        <v>6.7</v>
      </c>
      <c r="J113" s="193">
        <v>6.8666666666666671</v>
      </c>
      <c r="K113" s="271"/>
      <c r="L113" s="175">
        <v>27.466666666666669</v>
      </c>
      <c r="M113" s="272"/>
    </row>
    <row r="114" spans="1:13">
      <c r="D114" s="173" t="s">
        <v>187</v>
      </c>
      <c r="E114" s="174">
        <v>6.5</v>
      </c>
      <c r="F114" s="174">
        <v>7.3</v>
      </c>
      <c r="G114" s="174">
        <v>6.6</v>
      </c>
      <c r="H114" s="174">
        <v>7.4</v>
      </c>
      <c r="I114" s="174">
        <v>6.8</v>
      </c>
      <c r="J114" s="193">
        <v>6.8999999999999986</v>
      </c>
      <c r="K114" s="271"/>
      <c r="L114" s="175">
        <v>20.699999999999996</v>
      </c>
      <c r="M114" s="272"/>
    </row>
    <row r="115" spans="1:13" ht="12.75" customHeight="1">
      <c r="A115" s="158">
        <v>26</v>
      </c>
      <c r="B115" s="158" t="s">
        <v>50</v>
      </c>
      <c r="C115" s="158" t="s">
        <v>81</v>
      </c>
      <c r="D115" s="158" t="s">
        <v>207</v>
      </c>
      <c r="E115" s="157"/>
      <c r="F115" s="157"/>
      <c r="G115" s="157"/>
      <c r="H115" s="157"/>
      <c r="I115" s="157"/>
      <c r="J115" s="192"/>
      <c r="K115" s="157"/>
      <c r="L115" s="157"/>
      <c r="M115" s="157"/>
    </row>
    <row r="116" spans="1:13">
      <c r="D116" s="173" t="s">
        <v>185</v>
      </c>
      <c r="E116" s="174">
        <v>6.9</v>
      </c>
      <c r="F116" s="174">
        <v>7.3</v>
      </c>
      <c r="G116" s="174">
        <v>6.8</v>
      </c>
      <c r="H116" s="174">
        <v>7.2</v>
      </c>
      <c r="I116" s="174">
        <v>6.4</v>
      </c>
      <c r="J116" s="193">
        <v>6.9666666666666659</v>
      </c>
      <c r="K116" s="271">
        <v>-0.5</v>
      </c>
      <c r="L116" s="175">
        <v>20.9</v>
      </c>
      <c r="M116" s="272">
        <v>67.933333333333337</v>
      </c>
    </row>
    <row r="117" spans="1:13">
      <c r="D117" s="173" t="s">
        <v>186</v>
      </c>
      <c r="E117" s="174">
        <v>6.6</v>
      </c>
      <c r="F117" s="174">
        <v>7.2</v>
      </c>
      <c r="G117" s="174">
        <v>6.8</v>
      </c>
      <c r="H117" s="174">
        <v>7.1</v>
      </c>
      <c r="I117" s="174">
        <v>6.5</v>
      </c>
      <c r="J117" s="193">
        <v>6.8333333333333348</v>
      </c>
      <c r="K117" s="271"/>
      <c r="L117" s="175">
        <v>27.333333333333339</v>
      </c>
      <c r="M117" s="272"/>
    </row>
    <row r="118" spans="1:13">
      <c r="D118" s="173" t="s">
        <v>187</v>
      </c>
      <c r="E118" s="174">
        <v>6.7</v>
      </c>
      <c r="F118" s="174">
        <v>6.8</v>
      </c>
      <c r="G118" s="174">
        <v>6.7</v>
      </c>
      <c r="H118" s="174">
        <v>7.1</v>
      </c>
      <c r="I118" s="174">
        <v>6.6</v>
      </c>
      <c r="J118" s="193">
        <v>6.7333333333333316</v>
      </c>
      <c r="K118" s="271"/>
      <c r="L118" s="175">
        <v>20.199999999999996</v>
      </c>
      <c r="M118" s="272"/>
    </row>
    <row r="119" spans="1:13" ht="12.75" customHeight="1">
      <c r="A119" s="158">
        <v>27</v>
      </c>
      <c r="B119" s="158" t="s">
        <v>51</v>
      </c>
      <c r="C119" s="158" t="s">
        <v>82</v>
      </c>
      <c r="D119" s="158" t="s">
        <v>202</v>
      </c>
      <c r="E119" s="157"/>
      <c r="F119" s="157"/>
      <c r="G119" s="157"/>
      <c r="H119" s="157"/>
      <c r="I119" s="157"/>
      <c r="J119" s="192"/>
      <c r="K119" s="157"/>
      <c r="L119" s="157"/>
      <c r="M119" s="157"/>
    </row>
    <row r="120" spans="1:13">
      <c r="D120" s="173" t="s">
        <v>185</v>
      </c>
      <c r="E120" s="174">
        <v>6</v>
      </c>
      <c r="F120" s="174">
        <v>5.5</v>
      </c>
      <c r="G120" s="174">
        <v>5.5</v>
      </c>
      <c r="H120" s="174">
        <v>5.7</v>
      </c>
      <c r="I120" s="174">
        <v>5.8</v>
      </c>
      <c r="J120" s="193">
        <v>5.666666666666667</v>
      </c>
      <c r="K120" s="271">
        <v>-1</v>
      </c>
      <c r="L120" s="175">
        <v>17</v>
      </c>
      <c r="M120" s="272">
        <v>56.066666666666663</v>
      </c>
    </row>
    <row r="121" spans="1:13">
      <c r="D121" s="173" t="s">
        <v>186</v>
      </c>
      <c r="E121" s="174">
        <v>5.7</v>
      </c>
      <c r="F121" s="174">
        <v>5.6</v>
      </c>
      <c r="G121" s="174">
        <v>5.3</v>
      </c>
      <c r="H121" s="174">
        <v>5.8</v>
      </c>
      <c r="I121" s="174">
        <v>5.7</v>
      </c>
      <c r="J121" s="193">
        <v>5.666666666666667</v>
      </c>
      <c r="K121" s="271"/>
      <c r="L121" s="175">
        <v>22.666666666666668</v>
      </c>
      <c r="M121" s="272"/>
    </row>
    <row r="122" spans="1:13">
      <c r="D122" s="173" t="s">
        <v>187</v>
      </c>
      <c r="E122" s="174">
        <v>5.8</v>
      </c>
      <c r="F122" s="174">
        <v>5.9</v>
      </c>
      <c r="G122" s="174">
        <v>5.2</v>
      </c>
      <c r="H122" s="174">
        <v>5.9</v>
      </c>
      <c r="I122" s="174">
        <v>5.7</v>
      </c>
      <c r="J122" s="193">
        <v>5.799999999999998</v>
      </c>
      <c r="K122" s="271"/>
      <c r="L122" s="175">
        <v>17.399999999999995</v>
      </c>
      <c r="M122" s="272"/>
    </row>
    <row r="123" spans="1:13" ht="12.75" customHeight="1">
      <c r="A123" s="158">
        <v>28</v>
      </c>
      <c r="B123" s="158" t="s">
        <v>52</v>
      </c>
      <c r="C123" s="158" t="s">
        <v>83</v>
      </c>
      <c r="D123" s="158" t="s">
        <v>202</v>
      </c>
      <c r="E123" s="157"/>
      <c r="F123" s="157"/>
      <c r="G123" s="157"/>
      <c r="H123" s="157"/>
      <c r="I123" s="157"/>
      <c r="J123" s="192"/>
      <c r="K123" s="157"/>
      <c r="L123" s="157"/>
      <c r="M123" s="157"/>
    </row>
    <row r="124" spans="1:13">
      <c r="D124" s="173" t="s">
        <v>185</v>
      </c>
      <c r="E124" s="174">
        <v>6.9</v>
      </c>
      <c r="F124" s="174">
        <v>6.3</v>
      </c>
      <c r="G124" s="174">
        <v>6.4</v>
      </c>
      <c r="H124" s="174">
        <v>6.7</v>
      </c>
      <c r="I124" s="174">
        <v>6</v>
      </c>
      <c r="J124" s="193">
        <v>6.4666666666666659</v>
      </c>
      <c r="K124" s="271">
        <v>-0.5</v>
      </c>
      <c r="L124" s="175">
        <v>19.399999999999999</v>
      </c>
      <c r="M124" s="272">
        <v>64.466666666666669</v>
      </c>
    </row>
    <row r="125" spans="1:13">
      <c r="D125" s="173" t="s">
        <v>186</v>
      </c>
      <c r="E125" s="174">
        <v>6.7</v>
      </c>
      <c r="F125" s="174">
        <v>6.6</v>
      </c>
      <c r="G125" s="174">
        <v>6.4</v>
      </c>
      <c r="H125" s="174">
        <v>6.7</v>
      </c>
      <c r="I125" s="174">
        <v>6.1</v>
      </c>
      <c r="J125" s="193">
        <v>6.5666666666666673</v>
      </c>
      <c r="K125" s="271"/>
      <c r="L125" s="175">
        <v>26.266666666666669</v>
      </c>
      <c r="M125" s="272"/>
    </row>
    <row r="126" spans="1:13">
      <c r="D126" s="173" t="s">
        <v>187</v>
      </c>
      <c r="E126" s="174">
        <v>6.5</v>
      </c>
      <c r="F126" s="174">
        <v>6.5</v>
      </c>
      <c r="G126" s="174">
        <v>6.3</v>
      </c>
      <c r="H126" s="174">
        <v>6.8</v>
      </c>
      <c r="I126" s="174">
        <v>6.2</v>
      </c>
      <c r="J126" s="193">
        <v>6.4333333333333345</v>
      </c>
      <c r="K126" s="271"/>
      <c r="L126" s="175">
        <v>19.300000000000004</v>
      </c>
      <c r="M126" s="272"/>
    </row>
    <row r="127" spans="1:13" ht="12.75" customHeight="1">
      <c r="A127" s="158">
        <v>29</v>
      </c>
      <c r="B127" s="158" t="s">
        <v>217</v>
      </c>
      <c r="C127" s="158" t="s">
        <v>218</v>
      </c>
      <c r="D127" s="158" t="s">
        <v>216</v>
      </c>
      <c r="E127" s="157"/>
      <c r="F127" s="157"/>
      <c r="G127" s="157"/>
      <c r="H127" s="157"/>
      <c r="I127" s="157"/>
      <c r="J127" s="192"/>
      <c r="K127" s="157"/>
      <c r="L127" s="157"/>
      <c r="M127" s="157"/>
    </row>
    <row r="128" spans="1:13">
      <c r="D128" s="173" t="s">
        <v>185</v>
      </c>
      <c r="E128" s="174">
        <v>6.6</v>
      </c>
      <c r="F128" s="174">
        <v>6.6</v>
      </c>
      <c r="G128" s="174">
        <v>6.8</v>
      </c>
      <c r="H128" s="174">
        <v>6.9</v>
      </c>
      <c r="I128" s="174">
        <v>6.6</v>
      </c>
      <c r="J128" s="193">
        <v>6.666666666666667</v>
      </c>
      <c r="K128" s="271">
        <v>-1</v>
      </c>
      <c r="L128" s="175">
        <v>20</v>
      </c>
      <c r="M128" s="272">
        <v>64.866666666666674</v>
      </c>
    </row>
    <row r="129" spans="1:13">
      <c r="D129" s="173" t="s">
        <v>186</v>
      </c>
      <c r="E129" s="174">
        <v>6.4</v>
      </c>
      <c r="F129" s="174">
        <v>6.7</v>
      </c>
      <c r="G129" s="174">
        <v>6.6</v>
      </c>
      <c r="H129" s="174">
        <v>6.8</v>
      </c>
      <c r="I129" s="174">
        <v>6.4</v>
      </c>
      <c r="J129" s="193">
        <v>6.5666666666666673</v>
      </c>
      <c r="K129" s="271"/>
      <c r="L129" s="175">
        <v>26.266666666666669</v>
      </c>
      <c r="M129" s="272"/>
    </row>
    <row r="130" spans="1:13">
      <c r="D130" s="173" t="s">
        <v>187</v>
      </c>
      <c r="E130" s="174">
        <v>6.5</v>
      </c>
      <c r="F130" s="174">
        <v>6.5</v>
      </c>
      <c r="G130" s="174">
        <v>6.6</v>
      </c>
      <c r="H130" s="174">
        <v>7.1</v>
      </c>
      <c r="I130" s="174">
        <v>6.5</v>
      </c>
      <c r="J130" s="193">
        <v>6.5333333333333341</v>
      </c>
      <c r="K130" s="271"/>
      <c r="L130" s="175">
        <v>19.600000000000001</v>
      </c>
      <c r="M130" s="272"/>
    </row>
    <row r="131" spans="1:13" ht="12.75" customHeight="1">
      <c r="A131" s="158">
        <v>30</v>
      </c>
      <c r="B131" s="158" t="s">
        <v>53</v>
      </c>
      <c r="C131" s="158" t="s">
        <v>84</v>
      </c>
      <c r="D131" s="158" t="s">
        <v>215</v>
      </c>
      <c r="E131" s="157"/>
      <c r="F131" s="157"/>
      <c r="G131" s="157"/>
      <c r="H131" s="157"/>
      <c r="I131" s="157"/>
      <c r="J131" s="192"/>
      <c r="K131" s="157"/>
      <c r="L131" s="157"/>
      <c r="M131" s="157"/>
    </row>
    <row r="132" spans="1:13">
      <c r="D132" s="173" t="s">
        <v>185</v>
      </c>
      <c r="E132" s="174">
        <v>5.7</v>
      </c>
      <c r="F132" s="174">
        <v>6.5</v>
      </c>
      <c r="G132" s="174">
        <v>5.8</v>
      </c>
      <c r="H132" s="174">
        <v>6.7</v>
      </c>
      <c r="I132" s="174">
        <v>5.0999999999999996</v>
      </c>
      <c r="J132" s="193">
        <v>6</v>
      </c>
      <c r="K132" s="271">
        <v>-1</v>
      </c>
      <c r="L132" s="175">
        <v>18</v>
      </c>
      <c r="M132" s="272">
        <v>58.333333333333336</v>
      </c>
    </row>
    <row r="133" spans="1:13">
      <c r="D133" s="173" t="s">
        <v>186</v>
      </c>
      <c r="E133" s="174">
        <v>5.5</v>
      </c>
      <c r="F133" s="174">
        <v>6.6</v>
      </c>
      <c r="G133" s="174">
        <v>5.8</v>
      </c>
      <c r="H133" s="174">
        <v>6.5</v>
      </c>
      <c r="I133" s="174">
        <v>5</v>
      </c>
      <c r="J133" s="193">
        <v>5.9333333333333327</v>
      </c>
      <c r="K133" s="271"/>
      <c r="L133" s="175">
        <v>23.733333333333331</v>
      </c>
      <c r="M133" s="272"/>
    </row>
    <row r="134" spans="1:13">
      <c r="D134" s="173" t="s">
        <v>187</v>
      </c>
      <c r="E134" s="174">
        <v>5.4</v>
      </c>
      <c r="F134" s="174">
        <v>6.6</v>
      </c>
      <c r="G134" s="174">
        <v>5.6</v>
      </c>
      <c r="H134" s="174">
        <v>6.7</v>
      </c>
      <c r="I134" s="174">
        <v>5.0999999999999996</v>
      </c>
      <c r="J134" s="193">
        <v>5.8666666666666671</v>
      </c>
      <c r="K134" s="271"/>
      <c r="L134" s="175">
        <v>17.600000000000001</v>
      </c>
      <c r="M134" s="272"/>
    </row>
    <row r="135" spans="1:13" ht="12.75" customHeight="1">
      <c r="A135" s="158">
        <v>31</v>
      </c>
      <c r="B135" s="158" t="s">
        <v>54</v>
      </c>
      <c r="C135" s="158" t="s">
        <v>85</v>
      </c>
      <c r="D135" s="158" t="s">
        <v>219</v>
      </c>
      <c r="E135" s="157"/>
      <c r="F135" s="157"/>
      <c r="G135" s="157"/>
      <c r="H135" s="157"/>
      <c r="I135" s="157"/>
      <c r="J135" s="192"/>
      <c r="K135" s="157"/>
      <c r="L135" s="157"/>
      <c r="M135" s="157"/>
    </row>
    <row r="136" spans="1:13">
      <c r="D136" s="173" t="s">
        <v>185</v>
      </c>
      <c r="E136" s="174">
        <v>6.2</v>
      </c>
      <c r="F136" s="174">
        <v>6.9</v>
      </c>
      <c r="G136" s="174">
        <v>6.4</v>
      </c>
      <c r="H136" s="174">
        <v>6.9</v>
      </c>
      <c r="I136" s="174">
        <v>5.4</v>
      </c>
      <c r="J136" s="193">
        <v>6.5</v>
      </c>
      <c r="K136" s="271">
        <v>-0.5</v>
      </c>
      <c r="L136" s="175">
        <v>19.5</v>
      </c>
      <c r="M136" s="272">
        <v>63.86666666666666</v>
      </c>
    </row>
    <row r="137" spans="1:13">
      <c r="D137" s="173" t="s">
        <v>186</v>
      </c>
      <c r="E137" s="174">
        <v>6.2</v>
      </c>
      <c r="F137" s="174">
        <v>7.1</v>
      </c>
      <c r="G137" s="174">
        <v>6.3</v>
      </c>
      <c r="H137" s="174">
        <v>6.9</v>
      </c>
      <c r="I137" s="174">
        <v>5.4</v>
      </c>
      <c r="J137" s="193">
        <v>6.4666666666666659</v>
      </c>
      <c r="K137" s="271"/>
      <c r="L137" s="175">
        <v>25.866666666666664</v>
      </c>
      <c r="M137" s="272"/>
    </row>
    <row r="138" spans="1:13">
      <c r="D138" s="173" t="s">
        <v>187</v>
      </c>
      <c r="E138" s="174">
        <v>6</v>
      </c>
      <c r="F138" s="174">
        <v>6.8</v>
      </c>
      <c r="G138" s="174">
        <v>6.4</v>
      </c>
      <c r="H138" s="174">
        <v>6.6</v>
      </c>
      <c r="I138" s="174">
        <v>5.5</v>
      </c>
      <c r="J138" s="193">
        <v>6.3333333333333348</v>
      </c>
      <c r="K138" s="271"/>
      <c r="L138" s="175">
        <v>19.000000000000004</v>
      </c>
      <c r="M138" s="272"/>
    </row>
    <row r="139" spans="1:13" ht="12.75" customHeight="1">
      <c r="A139" s="158">
        <v>32</v>
      </c>
      <c r="B139" s="158" t="s">
        <v>55</v>
      </c>
      <c r="C139" s="158" t="s">
        <v>86</v>
      </c>
      <c r="D139" s="158" t="s">
        <v>205</v>
      </c>
      <c r="E139" s="157"/>
      <c r="F139" s="157"/>
      <c r="G139" s="157"/>
      <c r="H139" s="157"/>
      <c r="I139" s="157"/>
      <c r="J139" s="192"/>
      <c r="K139" s="157"/>
      <c r="L139" s="157"/>
      <c r="M139" s="157"/>
    </row>
    <row r="140" spans="1:13">
      <c r="D140" s="173" t="s">
        <v>185</v>
      </c>
      <c r="E140" s="174">
        <v>6.6</v>
      </c>
      <c r="F140" s="174">
        <v>6.8</v>
      </c>
      <c r="G140" s="174">
        <v>6.6</v>
      </c>
      <c r="H140" s="174">
        <v>7</v>
      </c>
      <c r="I140" s="174">
        <v>6.4</v>
      </c>
      <c r="J140" s="193">
        <v>6.666666666666667</v>
      </c>
      <c r="K140" s="271">
        <v>-1</v>
      </c>
      <c r="L140" s="175">
        <v>20</v>
      </c>
      <c r="M140" s="272">
        <v>66.099999999999994</v>
      </c>
    </row>
    <row r="141" spans="1:13">
      <c r="D141" s="173" t="s">
        <v>186</v>
      </c>
      <c r="E141" s="174">
        <v>6.4</v>
      </c>
      <c r="F141" s="174">
        <v>7</v>
      </c>
      <c r="G141" s="174">
        <v>6.6</v>
      </c>
      <c r="H141" s="174">
        <v>7</v>
      </c>
      <c r="I141" s="174">
        <v>6.5</v>
      </c>
      <c r="J141" s="193">
        <v>6.7</v>
      </c>
      <c r="K141" s="271"/>
      <c r="L141" s="175">
        <v>26.8</v>
      </c>
      <c r="M141" s="272"/>
    </row>
    <row r="142" spans="1:13">
      <c r="D142" s="173" t="s">
        <v>187</v>
      </c>
      <c r="E142" s="174">
        <v>6.5</v>
      </c>
      <c r="F142" s="174">
        <v>7.3</v>
      </c>
      <c r="G142" s="174">
        <v>6.5</v>
      </c>
      <c r="H142" s="174">
        <v>7.1</v>
      </c>
      <c r="I142" s="174">
        <v>6.7</v>
      </c>
      <c r="J142" s="193">
        <v>6.7666666666666666</v>
      </c>
      <c r="K142" s="271"/>
      <c r="L142" s="175">
        <v>20.3</v>
      </c>
      <c r="M142" s="272"/>
    </row>
    <row r="143" spans="1:13" ht="12.75" customHeight="1">
      <c r="A143" s="158">
        <v>33</v>
      </c>
      <c r="B143" s="158" t="s">
        <v>56</v>
      </c>
      <c r="C143" s="158" t="s">
        <v>87</v>
      </c>
      <c r="D143" s="158" t="s">
        <v>202</v>
      </c>
      <c r="E143" s="157"/>
      <c r="F143" s="157"/>
      <c r="G143" s="157"/>
      <c r="H143" s="157"/>
      <c r="I143" s="157"/>
      <c r="J143" s="192"/>
      <c r="K143" s="157"/>
      <c r="L143" s="157"/>
      <c r="M143" s="157"/>
    </row>
    <row r="144" spans="1:13">
      <c r="D144" s="173" t="s">
        <v>185</v>
      </c>
      <c r="E144" s="174">
        <v>6.4</v>
      </c>
      <c r="F144" s="174">
        <v>6.7</v>
      </c>
      <c r="G144" s="174">
        <v>6.3</v>
      </c>
      <c r="H144" s="174">
        <v>6.8</v>
      </c>
      <c r="I144" s="174">
        <v>6.2</v>
      </c>
      <c r="J144" s="193">
        <v>6.4666666666666686</v>
      </c>
      <c r="K144" s="271">
        <v>-0.5</v>
      </c>
      <c r="L144" s="175">
        <v>19.400000000000006</v>
      </c>
      <c r="M144" s="272">
        <v>63.400000000000006</v>
      </c>
    </row>
    <row r="145" spans="1:13">
      <c r="D145" s="173" t="s">
        <v>186</v>
      </c>
      <c r="E145" s="174">
        <v>6.3</v>
      </c>
      <c r="F145" s="174">
        <v>6.4</v>
      </c>
      <c r="G145" s="174">
        <v>6.1</v>
      </c>
      <c r="H145" s="174">
        <v>6.7</v>
      </c>
      <c r="I145" s="174">
        <v>6.2</v>
      </c>
      <c r="J145" s="193">
        <v>6.3</v>
      </c>
      <c r="K145" s="271"/>
      <c r="L145" s="175">
        <v>25.2</v>
      </c>
      <c r="M145" s="272"/>
    </row>
    <row r="146" spans="1:13">
      <c r="D146" s="173" t="s">
        <v>187</v>
      </c>
      <c r="E146" s="174">
        <v>6.4</v>
      </c>
      <c r="F146" s="174">
        <v>6.5</v>
      </c>
      <c r="G146" s="174">
        <v>5.8</v>
      </c>
      <c r="H146" s="174">
        <v>6.7</v>
      </c>
      <c r="I146" s="174">
        <v>6.4</v>
      </c>
      <c r="J146" s="193">
        <v>6.4333333333333327</v>
      </c>
      <c r="K146" s="271"/>
      <c r="L146" s="175">
        <v>19.299999999999997</v>
      </c>
      <c r="M146" s="272"/>
    </row>
    <row r="147" spans="1:13" ht="12.75" customHeight="1">
      <c r="A147" s="158">
        <v>34</v>
      </c>
      <c r="B147" s="158" t="s">
        <v>90</v>
      </c>
      <c r="C147" s="158" t="s">
        <v>91</v>
      </c>
      <c r="D147" s="158" t="s">
        <v>207</v>
      </c>
      <c r="E147" s="157"/>
      <c r="F147" s="157"/>
      <c r="G147" s="157"/>
      <c r="H147" s="157"/>
      <c r="I147" s="157"/>
      <c r="J147" s="192"/>
      <c r="K147" s="157"/>
      <c r="L147" s="157"/>
      <c r="M147" s="157"/>
    </row>
    <row r="148" spans="1:13">
      <c r="D148" s="173" t="s">
        <v>185</v>
      </c>
      <c r="E148" s="174">
        <v>6.8</v>
      </c>
      <c r="F148" s="174">
        <v>6.8</v>
      </c>
      <c r="G148" s="174">
        <v>6.4</v>
      </c>
      <c r="H148" s="174">
        <v>6.9</v>
      </c>
      <c r="I148" s="174">
        <v>6.6</v>
      </c>
      <c r="J148" s="193">
        <v>6.7333333333333343</v>
      </c>
      <c r="K148" s="271">
        <v>-0.5</v>
      </c>
      <c r="L148" s="175">
        <v>20.200000000000003</v>
      </c>
      <c r="M148" s="272">
        <v>66.26666666666668</v>
      </c>
    </row>
    <row r="149" spans="1:13">
      <c r="D149" s="173" t="s">
        <v>186</v>
      </c>
      <c r="E149" s="174">
        <v>6.6</v>
      </c>
      <c r="F149" s="174">
        <v>6.7</v>
      </c>
      <c r="G149" s="174">
        <v>6.5</v>
      </c>
      <c r="H149" s="174">
        <v>7.1</v>
      </c>
      <c r="I149" s="174">
        <v>6.7</v>
      </c>
      <c r="J149" s="193">
        <v>6.666666666666667</v>
      </c>
      <c r="K149" s="271"/>
      <c r="L149" s="175">
        <v>26.666666666666668</v>
      </c>
      <c r="M149" s="272"/>
    </row>
    <row r="150" spans="1:13">
      <c r="D150" s="173" t="s">
        <v>187</v>
      </c>
      <c r="E150" s="174">
        <v>6.4</v>
      </c>
      <c r="F150" s="174">
        <v>6.7</v>
      </c>
      <c r="G150" s="174">
        <v>6.5</v>
      </c>
      <c r="H150" s="174">
        <v>7</v>
      </c>
      <c r="I150" s="174">
        <v>6.7</v>
      </c>
      <c r="J150" s="193">
        <v>6.6333333333333355</v>
      </c>
      <c r="K150" s="271"/>
      <c r="L150" s="175">
        <v>19.900000000000006</v>
      </c>
      <c r="M150" s="272"/>
    </row>
    <row r="151" spans="1:13" ht="12.75" customHeight="1">
      <c r="A151" s="158">
        <v>35</v>
      </c>
      <c r="B151" s="158" t="s">
        <v>92</v>
      </c>
      <c r="C151" s="158" t="s">
        <v>93</v>
      </c>
      <c r="D151" s="158" t="s">
        <v>211</v>
      </c>
      <c r="E151" s="157"/>
      <c r="F151" s="157"/>
      <c r="G151" s="157"/>
      <c r="H151" s="157"/>
      <c r="I151" s="157"/>
      <c r="J151" s="192"/>
      <c r="K151" s="157"/>
      <c r="L151" s="157"/>
      <c r="M151" s="157"/>
    </row>
    <row r="152" spans="1:13">
      <c r="D152" s="173" t="s">
        <v>185</v>
      </c>
      <c r="E152" s="174">
        <v>6.1</v>
      </c>
      <c r="F152" s="174">
        <v>5.8</v>
      </c>
      <c r="G152" s="174">
        <v>5.8</v>
      </c>
      <c r="H152" s="174">
        <v>6</v>
      </c>
      <c r="I152" s="174">
        <v>6.2</v>
      </c>
      <c r="J152" s="193">
        <v>5.9666666666666659</v>
      </c>
      <c r="K152" s="271">
        <v>-1</v>
      </c>
      <c r="L152" s="175">
        <v>17.899999999999999</v>
      </c>
      <c r="M152" s="272">
        <v>58.366666666666674</v>
      </c>
    </row>
    <row r="153" spans="1:13">
      <c r="D153" s="173" t="s">
        <v>186</v>
      </c>
      <c r="E153" s="174">
        <v>5.9</v>
      </c>
      <c r="F153" s="174">
        <v>5.7</v>
      </c>
      <c r="G153" s="174">
        <v>5.7</v>
      </c>
      <c r="H153" s="174">
        <v>6</v>
      </c>
      <c r="I153" s="174">
        <v>6.2</v>
      </c>
      <c r="J153" s="193">
        <v>5.8666666666666671</v>
      </c>
      <c r="K153" s="271"/>
      <c r="L153" s="175">
        <v>23.466666666666669</v>
      </c>
      <c r="M153" s="272"/>
    </row>
    <row r="154" spans="1:13">
      <c r="D154" s="173" t="s">
        <v>187</v>
      </c>
      <c r="E154" s="174">
        <v>5.8</v>
      </c>
      <c r="F154" s="174">
        <v>6</v>
      </c>
      <c r="G154" s="174">
        <v>5.9</v>
      </c>
      <c r="H154" s="174">
        <v>6.1</v>
      </c>
      <c r="I154" s="174">
        <v>6.3</v>
      </c>
      <c r="J154" s="193">
        <v>6.0000000000000009</v>
      </c>
      <c r="K154" s="271"/>
      <c r="L154" s="175">
        <v>18.000000000000004</v>
      </c>
      <c r="M154" s="272"/>
    </row>
    <row r="155" spans="1:13" ht="12.75" customHeight="1">
      <c r="A155" s="158">
        <v>36</v>
      </c>
      <c r="B155" s="158" t="s">
        <v>94</v>
      </c>
      <c r="C155" s="158" t="s">
        <v>95</v>
      </c>
      <c r="D155" s="158" t="s">
        <v>203</v>
      </c>
      <c r="E155" s="157"/>
      <c r="F155" s="157"/>
      <c r="G155" s="157"/>
      <c r="H155" s="157"/>
      <c r="I155" s="157"/>
      <c r="J155" s="192"/>
      <c r="K155" s="157"/>
      <c r="L155" s="157"/>
      <c r="M155" s="157"/>
    </row>
    <row r="156" spans="1:13">
      <c r="D156" s="173" t="s">
        <v>185</v>
      </c>
      <c r="E156" s="174">
        <v>7</v>
      </c>
      <c r="F156" s="174">
        <v>6.7</v>
      </c>
      <c r="G156" s="174">
        <v>6.7</v>
      </c>
      <c r="H156" s="174">
        <v>7.1</v>
      </c>
      <c r="I156" s="174">
        <v>6</v>
      </c>
      <c r="J156" s="193">
        <v>6.8</v>
      </c>
      <c r="K156" s="271">
        <v>-0.5</v>
      </c>
      <c r="L156" s="175">
        <v>20.399999999999999</v>
      </c>
      <c r="M156" s="272">
        <v>66.533333333333346</v>
      </c>
    </row>
    <row r="157" spans="1:13">
      <c r="D157" s="173" t="s">
        <v>186</v>
      </c>
      <c r="E157" s="174">
        <v>6.8</v>
      </c>
      <c r="F157" s="174">
        <v>6.6</v>
      </c>
      <c r="G157" s="174">
        <v>6.6</v>
      </c>
      <c r="H157" s="174">
        <v>6.7</v>
      </c>
      <c r="I157" s="174">
        <v>6</v>
      </c>
      <c r="J157" s="193">
        <v>6.6333333333333337</v>
      </c>
      <c r="K157" s="271"/>
      <c r="L157" s="175">
        <v>26.533333333333335</v>
      </c>
      <c r="M157" s="272"/>
    </row>
    <row r="158" spans="1:13">
      <c r="D158" s="173" t="s">
        <v>187</v>
      </c>
      <c r="E158" s="174">
        <v>6.8</v>
      </c>
      <c r="F158" s="174">
        <v>6.7</v>
      </c>
      <c r="G158" s="174">
        <v>6.6</v>
      </c>
      <c r="H158" s="174">
        <v>7.1</v>
      </c>
      <c r="I158" s="174">
        <v>6.2</v>
      </c>
      <c r="J158" s="193">
        <v>6.700000000000002</v>
      </c>
      <c r="K158" s="271"/>
      <c r="L158" s="175">
        <v>20.100000000000005</v>
      </c>
      <c r="M158" s="272"/>
    </row>
    <row r="159" spans="1:13" ht="12.75" customHeight="1">
      <c r="A159" s="158">
        <v>37</v>
      </c>
      <c r="B159" s="158" t="s">
        <v>96</v>
      </c>
      <c r="C159" s="158" t="s">
        <v>97</v>
      </c>
      <c r="D159" s="158" t="s">
        <v>220</v>
      </c>
      <c r="E159" s="157"/>
      <c r="F159" s="157"/>
      <c r="G159" s="157"/>
      <c r="H159" s="157"/>
      <c r="I159" s="157"/>
      <c r="J159" s="192"/>
      <c r="K159" s="157"/>
      <c r="L159" s="157"/>
      <c r="M159" s="157"/>
    </row>
    <row r="160" spans="1:13">
      <c r="D160" s="173" t="s">
        <v>185</v>
      </c>
      <c r="E160" s="174">
        <v>7</v>
      </c>
      <c r="F160" s="174">
        <v>6.9</v>
      </c>
      <c r="G160" s="174">
        <v>6.5</v>
      </c>
      <c r="H160" s="174">
        <v>7.1</v>
      </c>
      <c r="I160" s="174">
        <v>5.9</v>
      </c>
      <c r="J160" s="193">
        <v>6.8</v>
      </c>
      <c r="K160" s="271">
        <v>-1</v>
      </c>
      <c r="L160" s="175">
        <v>20.399999999999999</v>
      </c>
      <c r="M160" s="272">
        <v>66.466666666666654</v>
      </c>
    </row>
    <row r="161" spans="1:13">
      <c r="D161" s="173" t="s">
        <v>186</v>
      </c>
      <c r="E161" s="174">
        <v>6.9</v>
      </c>
      <c r="F161" s="174">
        <v>6.7</v>
      </c>
      <c r="G161" s="174">
        <v>6.4</v>
      </c>
      <c r="H161" s="174">
        <v>7</v>
      </c>
      <c r="I161" s="174">
        <v>6</v>
      </c>
      <c r="J161" s="193">
        <v>6.666666666666667</v>
      </c>
      <c r="K161" s="271"/>
      <c r="L161" s="175">
        <v>26.666666666666668</v>
      </c>
      <c r="M161" s="272"/>
    </row>
    <row r="162" spans="1:13">
      <c r="D162" s="173" t="s">
        <v>187</v>
      </c>
      <c r="E162" s="174">
        <v>6.9</v>
      </c>
      <c r="F162" s="174">
        <v>7.1</v>
      </c>
      <c r="G162" s="174">
        <v>6.4</v>
      </c>
      <c r="H162" s="174">
        <v>7.2</v>
      </c>
      <c r="I162" s="174">
        <v>6</v>
      </c>
      <c r="J162" s="193">
        <v>6.799999999999998</v>
      </c>
      <c r="K162" s="271"/>
      <c r="L162" s="175">
        <v>20.399999999999995</v>
      </c>
      <c r="M162" s="272"/>
    </row>
    <row r="163" spans="1:13" ht="12.75" customHeight="1">
      <c r="A163" s="158">
        <v>38</v>
      </c>
      <c r="B163" s="158" t="s">
        <v>92</v>
      </c>
      <c r="C163" s="158" t="s">
        <v>98</v>
      </c>
      <c r="D163" s="158" t="s">
        <v>213</v>
      </c>
      <c r="E163" s="157"/>
      <c r="F163" s="157"/>
      <c r="G163" s="157"/>
      <c r="H163" s="157"/>
      <c r="I163" s="157"/>
      <c r="J163" s="192"/>
      <c r="K163" s="157"/>
      <c r="L163" s="157"/>
      <c r="M163" s="157"/>
    </row>
    <row r="164" spans="1:13">
      <c r="D164" s="173" t="s">
        <v>185</v>
      </c>
      <c r="E164" s="174">
        <v>6.7</v>
      </c>
      <c r="F164" s="174">
        <v>7.2</v>
      </c>
      <c r="G164" s="174">
        <v>6.6</v>
      </c>
      <c r="H164" s="174">
        <v>7</v>
      </c>
      <c r="I164" s="174">
        <v>6.4</v>
      </c>
      <c r="J164" s="193">
        <v>6.7666666666666657</v>
      </c>
      <c r="K164" s="271">
        <v>-0.5</v>
      </c>
      <c r="L164" s="175">
        <v>20.299999999999997</v>
      </c>
      <c r="M164" s="272">
        <v>67.266666666666666</v>
      </c>
    </row>
    <row r="165" spans="1:13">
      <c r="D165" s="173" t="s">
        <v>186</v>
      </c>
      <c r="E165" s="174">
        <v>6.6</v>
      </c>
      <c r="F165" s="174">
        <v>7.1</v>
      </c>
      <c r="G165" s="174">
        <v>6.6</v>
      </c>
      <c r="H165" s="174">
        <v>7</v>
      </c>
      <c r="I165" s="174">
        <v>6.7</v>
      </c>
      <c r="J165" s="193">
        <v>6.7666666666666657</v>
      </c>
      <c r="K165" s="271"/>
      <c r="L165" s="175">
        <v>27.066666666666663</v>
      </c>
      <c r="M165" s="272"/>
    </row>
    <row r="166" spans="1:13">
      <c r="D166" s="173" t="s">
        <v>187</v>
      </c>
      <c r="E166" s="174">
        <v>6.5</v>
      </c>
      <c r="F166" s="174">
        <v>7.3</v>
      </c>
      <c r="G166" s="174">
        <v>6.5</v>
      </c>
      <c r="H166" s="174">
        <v>7.3</v>
      </c>
      <c r="I166" s="174">
        <v>6.6</v>
      </c>
      <c r="J166" s="193">
        <v>6.8000000000000007</v>
      </c>
      <c r="K166" s="271"/>
      <c r="L166" s="175">
        <v>20.400000000000002</v>
      </c>
      <c r="M166" s="272"/>
    </row>
    <row r="167" spans="1:13" ht="12.75" customHeight="1">
      <c r="A167" s="158">
        <v>39</v>
      </c>
      <c r="B167" s="158" t="s">
        <v>99</v>
      </c>
      <c r="C167" s="158" t="s">
        <v>100</v>
      </c>
      <c r="D167" s="158" t="s">
        <v>221</v>
      </c>
      <c r="E167" s="157"/>
      <c r="F167" s="157"/>
      <c r="G167" s="157"/>
      <c r="H167" s="157"/>
      <c r="I167" s="157"/>
      <c r="J167" s="192"/>
      <c r="K167" s="157"/>
      <c r="L167" s="157"/>
      <c r="M167" s="157"/>
    </row>
    <row r="168" spans="1:13">
      <c r="D168" s="173" t="s">
        <v>185</v>
      </c>
      <c r="E168" s="174">
        <v>5.3</v>
      </c>
      <c r="F168" s="174">
        <v>5.3</v>
      </c>
      <c r="G168" s="174">
        <v>5.5</v>
      </c>
      <c r="H168" s="174">
        <v>5.6</v>
      </c>
      <c r="I168" s="174">
        <v>5.5</v>
      </c>
      <c r="J168" s="193">
        <v>5.4333333333333336</v>
      </c>
      <c r="K168" s="271">
        <v>-2</v>
      </c>
      <c r="L168" s="175">
        <v>16.3</v>
      </c>
      <c r="M168" s="272">
        <v>52.8</v>
      </c>
    </row>
    <row r="169" spans="1:13">
      <c r="D169" s="173" t="s">
        <v>186</v>
      </c>
      <c r="E169" s="174">
        <v>5.2</v>
      </c>
      <c r="F169" s="174">
        <v>5</v>
      </c>
      <c r="G169" s="174">
        <v>5.3</v>
      </c>
      <c r="H169" s="174">
        <v>5.4</v>
      </c>
      <c r="I169" s="174">
        <v>5.4</v>
      </c>
      <c r="J169" s="193">
        <v>5.3</v>
      </c>
      <c r="K169" s="271"/>
      <c r="L169" s="175">
        <v>21.2</v>
      </c>
      <c r="M169" s="272"/>
    </row>
    <row r="170" spans="1:13">
      <c r="D170" s="173" t="s">
        <v>187</v>
      </c>
      <c r="E170" s="174">
        <v>5.3</v>
      </c>
      <c r="F170" s="174">
        <v>6.8</v>
      </c>
      <c r="G170" s="174">
        <v>5.5</v>
      </c>
      <c r="H170" s="174">
        <v>6.4</v>
      </c>
      <c r="I170" s="174">
        <v>5.4</v>
      </c>
      <c r="J170" s="193">
        <v>5.7666666666666657</v>
      </c>
      <c r="K170" s="271"/>
      <c r="L170" s="175">
        <v>17.299999999999997</v>
      </c>
      <c r="M170" s="272"/>
    </row>
    <row r="171" spans="1:13" ht="12.75" customHeight="1">
      <c r="A171" s="158">
        <v>40</v>
      </c>
      <c r="B171" s="158" t="s">
        <v>101</v>
      </c>
      <c r="C171" s="158" t="s">
        <v>102</v>
      </c>
      <c r="D171" s="158" t="s">
        <v>205</v>
      </c>
      <c r="E171" s="157"/>
      <c r="F171" s="157"/>
      <c r="G171" s="157"/>
      <c r="H171" s="157"/>
      <c r="I171" s="157"/>
      <c r="J171" s="192"/>
      <c r="K171" s="157"/>
      <c r="L171" s="157"/>
      <c r="M171" s="157"/>
    </row>
    <row r="172" spans="1:13">
      <c r="D172" s="173" t="s">
        <v>185</v>
      </c>
      <c r="E172" s="174">
        <v>6.7</v>
      </c>
      <c r="F172" s="174">
        <v>5.8</v>
      </c>
      <c r="G172" s="174">
        <v>6.1</v>
      </c>
      <c r="H172" s="174">
        <v>6.2</v>
      </c>
      <c r="I172" s="174">
        <v>6</v>
      </c>
      <c r="J172" s="193">
        <v>6.1000000000000005</v>
      </c>
      <c r="K172" s="271">
        <v>-1</v>
      </c>
      <c r="L172" s="175">
        <v>18.3</v>
      </c>
      <c r="M172" s="272">
        <v>60.4</v>
      </c>
    </row>
    <row r="173" spans="1:13">
      <c r="D173" s="173" t="s">
        <v>186</v>
      </c>
      <c r="E173" s="174">
        <v>6.6</v>
      </c>
      <c r="F173" s="174">
        <v>5.6</v>
      </c>
      <c r="G173" s="174">
        <v>6.2</v>
      </c>
      <c r="H173" s="174">
        <v>6</v>
      </c>
      <c r="I173" s="174">
        <v>6.1</v>
      </c>
      <c r="J173" s="193">
        <v>6.0999999999999988</v>
      </c>
      <c r="K173" s="271"/>
      <c r="L173" s="175">
        <v>24.399999999999995</v>
      </c>
      <c r="M173" s="272"/>
    </row>
    <row r="174" spans="1:13">
      <c r="D174" s="173" t="s">
        <v>187</v>
      </c>
      <c r="E174" s="174">
        <v>6.5</v>
      </c>
      <c r="F174" s="174">
        <v>6.3</v>
      </c>
      <c r="G174" s="174">
        <v>6</v>
      </c>
      <c r="H174" s="174">
        <v>6.3</v>
      </c>
      <c r="I174" s="174">
        <v>6.1</v>
      </c>
      <c r="J174" s="193">
        <v>6.2333333333333343</v>
      </c>
      <c r="K174" s="271"/>
      <c r="L174" s="175">
        <v>18.700000000000003</v>
      </c>
      <c r="M174" s="272"/>
    </row>
    <row r="175" spans="1:13" ht="12.75" customHeight="1">
      <c r="A175" s="158">
        <v>41</v>
      </c>
      <c r="B175" s="158" t="s">
        <v>103</v>
      </c>
      <c r="C175" s="158" t="s">
        <v>104</v>
      </c>
      <c r="D175" s="158" t="s">
        <v>222</v>
      </c>
      <c r="E175" s="157"/>
      <c r="F175" s="157"/>
      <c r="G175" s="157"/>
      <c r="H175" s="157"/>
      <c r="I175" s="157"/>
      <c r="J175" s="192"/>
      <c r="K175" s="157"/>
      <c r="L175" s="157"/>
      <c r="M175" s="157"/>
    </row>
    <row r="176" spans="1:13">
      <c r="D176" s="173" t="s">
        <v>185</v>
      </c>
      <c r="E176" s="174">
        <v>5.6</v>
      </c>
      <c r="F176" s="174">
        <v>5.7</v>
      </c>
      <c r="G176" s="174">
        <v>5.8</v>
      </c>
      <c r="H176" s="174">
        <v>6</v>
      </c>
      <c r="I176" s="174">
        <v>5.8</v>
      </c>
      <c r="J176" s="193">
        <v>5.7666666666666684</v>
      </c>
      <c r="K176" s="271">
        <v>-1.5</v>
      </c>
      <c r="L176" s="175">
        <v>17.300000000000004</v>
      </c>
      <c r="M176" s="272">
        <v>56.20000000000001</v>
      </c>
    </row>
    <row r="177" spans="1:13">
      <c r="D177" s="173" t="s">
        <v>186</v>
      </c>
      <c r="E177" s="174">
        <v>5.4</v>
      </c>
      <c r="F177" s="174">
        <v>5.6</v>
      </c>
      <c r="G177" s="174">
        <v>5.7</v>
      </c>
      <c r="H177" s="174">
        <v>5.9</v>
      </c>
      <c r="I177" s="174">
        <v>5.8</v>
      </c>
      <c r="J177" s="193">
        <v>5.7</v>
      </c>
      <c r="K177" s="271"/>
      <c r="L177" s="175">
        <v>22.8</v>
      </c>
      <c r="M177" s="272"/>
    </row>
    <row r="178" spans="1:13">
      <c r="D178" s="173" t="s">
        <v>187</v>
      </c>
      <c r="E178" s="174">
        <v>5.4</v>
      </c>
      <c r="F178" s="174">
        <v>5.8</v>
      </c>
      <c r="G178" s="174">
        <v>5.8</v>
      </c>
      <c r="H178" s="174">
        <v>6.2</v>
      </c>
      <c r="I178" s="174">
        <v>6</v>
      </c>
      <c r="J178" s="193">
        <v>5.8666666666666671</v>
      </c>
      <c r="K178" s="271"/>
      <c r="L178" s="175">
        <v>17.600000000000001</v>
      </c>
      <c r="M178" s="272"/>
    </row>
    <row r="179" spans="1:13" ht="12.75" customHeight="1">
      <c r="A179" s="158">
        <v>42</v>
      </c>
      <c r="B179" s="158" t="s">
        <v>105</v>
      </c>
      <c r="C179" s="158" t="s">
        <v>106</v>
      </c>
      <c r="D179" s="158" t="s">
        <v>203</v>
      </c>
      <c r="E179" s="157"/>
      <c r="F179" s="157"/>
      <c r="G179" s="157"/>
      <c r="H179" s="157"/>
      <c r="I179" s="157"/>
      <c r="J179" s="192"/>
      <c r="K179" s="157"/>
      <c r="L179" s="157"/>
      <c r="M179" s="157"/>
    </row>
    <row r="180" spans="1:13">
      <c r="D180" s="173" t="s">
        <v>185</v>
      </c>
      <c r="E180" s="174">
        <v>7.3</v>
      </c>
      <c r="F180" s="174">
        <v>7.5</v>
      </c>
      <c r="G180" s="174">
        <v>7</v>
      </c>
      <c r="H180" s="174">
        <v>7.4</v>
      </c>
      <c r="I180" s="174">
        <v>7.2</v>
      </c>
      <c r="J180" s="193">
        <v>7.3000000000000016</v>
      </c>
      <c r="K180" s="271">
        <v>-1</v>
      </c>
      <c r="L180" s="175">
        <v>21.900000000000006</v>
      </c>
      <c r="M180" s="272">
        <v>70.933333333333337</v>
      </c>
    </row>
    <row r="181" spans="1:13">
      <c r="D181" s="173" t="s">
        <v>186</v>
      </c>
      <c r="E181" s="174">
        <v>7.1</v>
      </c>
      <c r="F181" s="174">
        <v>7.3</v>
      </c>
      <c r="G181" s="174">
        <v>7</v>
      </c>
      <c r="H181" s="174">
        <v>7.3</v>
      </c>
      <c r="I181" s="174">
        <v>7.4</v>
      </c>
      <c r="J181" s="193">
        <v>7.2333333333333343</v>
      </c>
      <c r="K181" s="271"/>
      <c r="L181" s="175">
        <v>28.933333333333337</v>
      </c>
      <c r="M181" s="272"/>
    </row>
    <row r="182" spans="1:13">
      <c r="D182" s="173" t="s">
        <v>187</v>
      </c>
      <c r="E182" s="174">
        <v>6.9</v>
      </c>
      <c r="F182" s="174">
        <v>7</v>
      </c>
      <c r="G182" s="174">
        <v>6.7</v>
      </c>
      <c r="H182" s="174">
        <v>7.2</v>
      </c>
      <c r="I182" s="174">
        <v>7.5</v>
      </c>
      <c r="J182" s="193">
        <v>7.0333333333333323</v>
      </c>
      <c r="K182" s="271"/>
      <c r="L182" s="175">
        <v>21.099999999999998</v>
      </c>
      <c r="M182" s="272"/>
    </row>
    <row r="183" spans="1:13" ht="12.75" customHeight="1">
      <c r="A183" s="158">
        <v>43</v>
      </c>
      <c r="B183" s="158" t="s">
        <v>107</v>
      </c>
      <c r="C183" s="158" t="s">
        <v>108</v>
      </c>
      <c r="D183" s="158" t="s">
        <v>223</v>
      </c>
      <c r="E183" s="157"/>
      <c r="F183" s="157"/>
      <c r="G183" s="157"/>
      <c r="H183" s="157"/>
      <c r="I183" s="157"/>
      <c r="J183" s="192"/>
      <c r="K183" s="157"/>
      <c r="L183" s="157"/>
      <c r="M183" s="157"/>
    </row>
    <row r="184" spans="1:13">
      <c r="D184" s="173" t="s">
        <v>185</v>
      </c>
      <c r="E184" s="174">
        <v>6.5</v>
      </c>
      <c r="F184" s="174">
        <v>6.7</v>
      </c>
      <c r="G184" s="174">
        <v>6.1</v>
      </c>
      <c r="H184" s="174">
        <v>6.7</v>
      </c>
      <c r="I184" s="174">
        <v>6.2</v>
      </c>
      <c r="J184" s="193">
        <v>6.4666666666666659</v>
      </c>
      <c r="K184" s="271">
        <v>-1</v>
      </c>
      <c r="L184" s="175">
        <v>19.399999999999999</v>
      </c>
      <c r="M184" s="272">
        <v>63.2</v>
      </c>
    </row>
    <row r="185" spans="1:13">
      <c r="D185" s="173" t="s">
        <v>186</v>
      </c>
      <c r="E185" s="174">
        <v>6.4</v>
      </c>
      <c r="F185" s="174">
        <v>6.9</v>
      </c>
      <c r="G185" s="174">
        <v>5.8</v>
      </c>
      <c r="H185" s="174">
        <v>6.5</v>
      </c>
      <c r="I185" s="174">
        <v>6.3</v>
      </c>
      <c r="J185" s="193">
        <v>6.3999999999999995</v>
      </c>
      <c r="K185" s="271"/>
      <c r="L185" s="175">
        <v>25.599999999999998</v>
      </c>
      <c r="M185" s="272"/>
    </row>
    <row r="186" spans="1:13">
      <c r="D186" s="173" t="s">
        <v>187</v>
      </c>
      <c r="E186" s="174">
        <v>6.2</v>
      </c>
      <c r="F186" s="174">
        <v>6.6</v>
      </c>
      <c r="G186" s="174">
        <v>5.8</v>
      </c>
      <c r="H186" s="174">
        <v>6.9</v>
      </c>
      <c r="I186" s="174">
        <v>6.4</v>
      </c>
      <c r="J186" s="193">
        <v>6.3999999999999995</v>
      </c>
      <c r="K186" s="271"/>
      <c r="L186" s="175">
        <v>19.2</v>
      </c>
      <c r="M186" s="272"/>
    </row>
    <row r="187" spans="1:13" ht="12.75" customHeight="1">
      <c r="A187" s="158">
        <v>44</v>
      </c>
      <c r="B187" s="158" t="s">
        <v>109</v>
      </c>
      <c r="C187" s="158" t="s">
        <v>110</v>
      </c>
      <c r="D187" s="158" t="s">
        <v>215</v>
      </c>
      <c r="E187" s="157"/>
      <c r="F187" s="157"/>
      <c r="G187" s="157"/>
      <c r="H187" s="157"/>
      <c r="I187" s="157"/>
      <c r="J187" s="192"/>
      <c r="K187" s="157"/>
      <c r="L187" s="157"/>
      <c r="M187" s="157"/>
    </row>
    <row r="188" spans="1:13">
      <c r="D188" s="173" t="s">
        <v>185</v>
      </c>
      <c r="E188" s="174">
        <v>6</v>
      </c>
      <c r="F188" s="174">
        <v>5.2</v>
      </c>
      <c r="G188" s="174">
        <v>5.7</v>
      </c>
      <c r="H188" s="174">
        <v>6.1</v>
      </c>
      <c r="I188" s="174">
        <v>6</v>
      </c>
      <c r="J188" s="193">
        <v>5.8999999999999995</v>
      </c>
      <c r="K188" s="271">
        <v>-1</v>
      </c>
      <c r="L188" s="175">
        <v>17.7</v>
      </c>
      <c r="M188" s="272">
        <v>57.166666666666671</v>
      </c>
    </row>
    <row r="189" spans="1:13">
      <c r="D189" s="173" t="s">
        <v>186</v>
      </c>
      <c r="E189" s="174">
        <v>5.8</v>
      </c>
      <c r="F189" s="174">
        <v>5</v>
      </c>
      <c r="G189" s="174">
        <v>5.5</v>
      </c>
      <c r="H189" s="174">
        <v>6.4</v>
      </c>
      <c r="I189" s="174">
        <v>6</v>
      </c>
      <c r="J189" s="193">
        <v>5.7666666666666684</v>
      </c>
      <c r="K189" s="271"/>
      <c r="L189" s="175">
        <v>23.066666666666674</v>
      </c>
      <c r="M189" s="272"/>
    </row>
    <row r="190" spans="1:13">
      <c r="D190" s="173" t="s">
        <v>187</v>
      </c>
      <c r="E190" s="174">
        <v>5.6</v>
      </c>
      <c r="F190" s="174">
        <v>5.3</v>
      </c>
      <c r="G190" s="174">
        <v>5.7</v>
      </c>
      <c r="H190" s="174">
        <v>6.5</v>
      </c>
      <c r="I190" s="174">
        <v>6.1</v>
      </c>
      <c r="J190" s="193">
        <v>5.799999999999998</v>
      </c>
      <c r="K190" s="271"/>
      <c r="L190" s="175">
        <v>17.399999999999995</v>
      </c>
      <c r="M190" s="272"/>
    </row>
    <row r="191" spans="1:13" ht="12.75" customHeight="1">
      <c r="A191" s="158">
        <v>45</v>
      </c>
      <c r="B191" s="158" t="s">
        <v>111</v>
      </c>
      <c r="C191" s="158" t="s">
        <v>112</v>
      </c>
      <c r="D191" s="158" t="s">
        <v>224</v>
      </c>
      <c r="E191" s="157"/>
      <c r="F191" s="157"/>
      <c r="G191" s="157"/>
      <c r="H191" s="157"/>
      <c r="I191" s="157"/>
      <c r="J191" s="192"/>
      <c r="K191" s="157"/>
      <c r="L191" s="157"/>
      <c r="M191" s="157"/>
    </row>
    <row r="192" spans="1:13">
      <c r="D192" s="173" t="s">
        <v>185</v>
      </c>
      <c r="E192" s="174">
        <v>5.8</v>
      </c>
      <c r="F192" s="174">
        <v>6.5</v>
      </c>
      <c r="G192" s="174">
        <v>6.1</v>
      </c>
      <c r="H192" s="174">
        <v>6.5</v>
      </c>
      <c r="I192" s="174">
        <v>6</v>
      </c>
      <c r="J192" s="193">
        <v>6.1999999999999993</v>
      </c>
      <c r="K192" s="271">
        <v>-1</v>
      </c>
      <c r="L192" s="175">
        <v>18.599999999999998</v>
      </c>
      <c r="M192" s="272">
        <v>59.999999999999993</v>
      </c>
    </row>
    <row r="193" spans="1:13">
      <c r="D193" s="173" t="s">
        <v>186</v>
      </c>
      <c r="E193" s="174">
        <v>5.6</v>
      </c>
      <c r="F193" s="174">
        <v>6.3</v>
      </c>
      <c r="G193" s="174">
        <v>5.4</v>
      </c>
      <c r="H193" s="174">
        <v>6.5</v>
      </c>
      <c r="I193" s="174">
        <v>6.1</v>
      </c>
      <c r="J193" s="193">
        <v>6</v>
      </c>
      <c r="K193" s="271"/>
      <c r="L193" s="175">
        <v>24</v>
      </c>
      <c r="M193" s="272"/>
    </row>
    <row r="194" spans="1:13">
      <c r="D194" s="173" t="s">
        <v>187</v>
      </c>
      <c r="E194" s="174">
        <v>5.5</v>
      </c>
      <c r="F194" s="174">
        <v>6.6</v>
      </c>
      <c r="G194" s="174">
        <v>5.6</v>
      </c>
      <c r="H194" s="174">
        <v>6.6</v>
      </c>
      <c r="I194" s="174">
        <v>6.2</v>
      </c>
      <c r="J194" s="193">
        <v>6.1333333333333329</v>
      </c>
      <c r="K194" s="271"/>
      <c r="L194" s="175">
        <v>18.399999999999999</v>
      </c>
      <c r="M194" s="272"/>
    </row>
    <row r="195" spans="1:13" ht="12.75" customHeight="1">
      <c r="A195" s="158">
        <v>46</v>
      </c>
      <c r="B195" s="158" t="s">
        <v>113</v>
      </c>
      <c r="C195" s="158" t="s">
        <v>74</v>
      </c>
      <c r="D195" s="158" t="s">
        <v>203</v>
      </c>
      <c r="E195" s="157"/>
      <c r="F195" s="157"/>
      <c r="G195" s="157"/>
      <c r="H195" s="157"/>
      <c r="I195" s="157"/>
      <c r="J195" s="192"/>
      <c r="K195" s="157"/>
      <c r="L195" s="157"/>
      <c r="M195" s="157"/>
    </row>
    <row r="196" spans="1:13">
      <c r="D196" s="173" t="s">
        <v>185</v>
      </c>
      <c r="E196" s="174">
        <v>6.8</v>
      </c>
      <c r="F196" s="174">
        <v>6.9</v>
      </c>
      <c r="G196" s="174">
        <v>6.8</v>
      </c>
      <c r="H196" s="174">
        <v>6.8</v>
      </c>
      <c r="I196" s="174">
        <v>6.2</v>
      </c>
      <c r="J196" s="193">
        <v>6.8000000000000007</v>
      </c>
      <c r="K196" s="271">
        <v>-0.5</v>
      </c>
      <c r="L196" s="175">
        <v>20.400000000000002</v>
      </c>
      <c r="M196" s="272">
        <v>66.5</v>
      </c>
    </row>
    <row r="197" spans="1:13">
      <c r="D197" s="173" t="s">
        <v>186</v>
      </c>
      <c r="E197" s="174">
        <v>6.7</v>
      </c>
      <c r="F197" s="174">
        <v>6.8</v>
      </c>
      <c r="G197" s="174">
        <v>6.7</v>
      </c>
      <c r="H197" s="174">
        <v>6.7</v>
      </c>
      <c r="I197" s="174">
        <v>6.4</v>
      </c>
      <c r="J197" s="193">
        <v>6.6999999999999984</v>
      </c>
      <c r="K197" s="271"/>
      <c r="L197" s="175">
        <v>26.799999999999994</v>
      </c>
      <c r="M197" s="272"/>
    </row>
    <row r="198" spans="1:13">
      <c r="D198" s="173" t="s">
        <v>187</v>
      </c>
      <c r="E198" s="174">
        <v>6.5</v>
      </c>
      <c r="F198" s="174">
        <v>6.5</v>
      </c>
      <c r="G198" s="174">
        <v>6.8</v>
      </c>
      <c r="H198" s="174">
        <v>6.9</v>
      </c>
      <c r="I198" s="174">
        <v>6.5</v>
      </c>
      <c r="J198" s="193">
        <v>6.6000000000000014</v>
      </c>
      <c r="K198" s="271"/>
      <c r="L198" s="175">
        <v>19.800000000000004</v>
      </c>
      <c r="M198" s="272"/>
    </row>
    <row r="199" spans="1:13" ht="12.75" customHeight="1">
      <c r="A199" s="158">
        <v>47</v>
      </c>
      <c r="B199" s="158" t="s">
        <v>114</v>
      </c>
      <c r="C199" s="158" t="s">
        <v>115</v>
      </c>
      <c r="D199" s="158" t="s">
        <v>213</v>
      </c>
      <c r="E199" s="157"/>
      <c r="F199" s="157"/>
      <c r="G199" s="157"/>
      <c r="H199" s="157"/>
      <c r="I199" s="157"/>
      <c r="J199" s="192"/>
      <c r="K199" s="157"/>
      <c r="L199" s="157"/>
      <c r="M199" s="157"/>
    </row>
    <row r="200" spans="1:13">
      <c r="D200" s="173" t="s">
        <v>185</v>
      </c>
      <c r="E200" s="174">
        <v>6.6</v>
      </c>
      <c r="F200" s="174">
        <v>7.4</v>
      </c>
      <c r="G200" s="174">
        <v>6.6</v>
      </c>
      <c r="H200" s="174">
        <v>7.3</v>
      </c>
      <c r="I200" s="174">
        <v>6.1</v>
      </c>
      <c r="J200" s="193">
        <v>6.833333333333333</v>
      </c>
      <c r="K200" s="271">
        <v>-0.5</v>
      </c>
      <c r="L200" s="175">
        <v>20.5</v>
      </c>
      <c r="M200" s="272">
        <v>66.466666666666669</v>
      </c>
    </row>
    <row r="201" spans="1:13">
      <c r="D201" s="173" t="s">
        <v>186</v>
      </c>
      <c r="E201" s="174">
        <v>6.5</v>
      </c>
      <c r="F201" s="174">
        <v>7.2</v>
      </c>
      <c r="G201" s="174">
        <v>6.5</v>
      </c>
      <c r="H201" s="174">
        <v>7</v>
      </c>
      <c r="I201" s="174">
        <v>6.3</v>
      </c>
      <c r="J201" s="193">
        <v>6.666666666666667</v>
      </c>
      <c r="K201" s="271"/>
      <c r="L201" s="175">
        <v>26.666666666666668</v>
      </c>
      <c r="M201" s="272"/>
    </row>
    <row r="202" spans="1:13">
      <c r="D202" s="173" t="s">
        <v>187</v>
      </c>
      <c r="E202" s="174">
        <v>6.4</v>
      </c>
      <c r="F202" s="174">
        <v>7</v>
      </c>
      <c r="G202" s="174">
        <v>6.5</v>
      </c>
      <c r="H202" s="174">
        <v>6.9</v>
      </c>
      <c r="I202" s="174">
        <v>6.4</v>
      </c>
      <c r="J202" s="193">
        <v>6.5999999999999988</v>
      </c>
      <c r="K202" s="271"/>
      <c r="L202" s="175">
        <v>19.799999999999997</v>
      </c>
      <c r="M202" s="272"/>
    </row>
    <row r="203" spans="1:13" ht="12.75" customHeight="1">
      <c r="A203" s="158">
        <v>48</v>
      </c>
      <c r="B203" s="158" t="s">
        <v>116</v>
      </c>
      <c r="C203" s="158" t="s">
        <v>117</v>
      </c>
      <c r="D203" s="158" t="s">
        <v>207</v>
      </c>
      <c r="E203" s="157"/>
      <c r="F203" s="157"/>
      <c r="G203" s="157"/>
      <c r="H203" s="157"/>
      <c r="I203" s="157"/>
      <c r="J203" s="192"/>
      <c r="K203" s="157"/>
      <c r="L203" s="157"/>
      <c r="M203" s="157"/>
    </row>
    <row r="204" spans="1:13">
      <c r="D204" s="173" t="s">
        <v>185</v>
      </c>
      <c r="E204" s="174">
        <v>6.7</v>
      </c>
      <c r="F204" s="174">
        <v>7.1</v>
      </c>
      <c r="G204" s="174">
        <v>6.7</v>
      </c>
      <c r="H204" s="174">
        <v>7.1</v>
      </c>
      <c r="I204" s="174">
        <v>7</v>
      </c>
      <c r="J204" s="193">
        <v>6.9333333333333336</v>
      </c>
      <c r="K204" s="271">
        <v>0</v>
      </c>
      <c r="L204" s="175">
        <v>20.8</v>
      </c>
      <c r="M204" s="272">
        <v>68.933333333333337</v>
      </c>
    </row>
    <row r="205" spans="1:13">
      <c r="D205" s="173" t="s">
        <v>186</v>
      </c>
      <c r="E205" s="174">
        <v>6.5</v>
      </c>
      <c r="F205" s="174">
        <v>7</v>
      </c>
      <c r="G205" s="174">
        <v>6.6</v>
      </c>
      <c r="H205" s="174">
        <v>7.4</v>
      </c>
      <c r="I205" s="174">
        <v>7.2</v>
      </c>
      <c r="J205" s="193">
        <v>6.9333333333333345</v>
      </c>
      <c r="K205" s="271"/>
      <c r="L205" s="175">
        <v>27.733333333333338</v>
      </c>
      <c r="M205" s="272"/>
    </row>
    <row r="206" spans="1:13">
      <c r="D206" s="173" t="s">
        <v>187</v>
      </c>
      <c r="E206" s="174">
        <v>6.4</v>
      </c>
      <c r="F206" s="174">
        <v>6.7</v>
      </c>
      <c r="G206" s="174">
        <v>6.7</v>
      </c>
      <c r="H206" s="174">
        <v>7</v>
      </c>
      <c r="I206" s="174">
        <v>7.3</v>
      </c>
      <c r="J206" s="193">
        <v>6.8</v>
      </c>
      <c r="K206" s="271"/>
      <c r="L206" s="175">
        <v>20.399999999999999</v>
      </c>
      <c r="M206" s="272"/>
    </row>
    <row r="207" spans="1:13" ht="12.75" customHeight="1">
      <c r="A207" s="158">
        <v>49</v>
      </c>
      <c r="B207" s="158" t="s">
        <v>36</v>
      </c>
      <c r="C207" s="158" t="s">
        <v>118</v>
      </c>
      <c r="D207" s="158" t="s">
        <v>208</v>
      </c>
      <c r="E207" s="157"/>
      <c r="F207" s="157"/>
      <c r="G207" s="157"/>
      <c r="H207" s="157"/>
      <c r="I207" s="157"/>
      <c r="J207" s="192"/>
      <c r="K207" s="157"/>
      <c r="L207" s="157"/>
      <c r="M207" s="157"/>
    </row>
    <row r="208" spans="1:13">
      <c r="D208" s="173" t="s">
        <v>185</v>
      </c>
      <c r="E208" s="174">
        <v>5.5</v>
      </c>
      <c r="F208" s="174">
        <v>5</v>
      </c>
      <c r="G208" s="174">
        <v>5.5</v>
      </c>
      <c r="H208" s="174">
        <v>6</v>
      </c>
      <c r="I208" s="174">
        <v>5.5</v>
      </c>
      <c r="J208" s="193">
        <v>5.5</v>
      </c>
      <c r="K208" s="271">
        <v>-1</v>
      </c>
      <c r="L208" s="175">
        <v>16.5</v>
      </c>
      <c r="M208" s="272">
        <v>54</v>
      </c>
    </row>
    <row r="209" spans="1:13">
      <c r="D209" s="173" t="s">
        <v>186</v>
      </c>
      <c r="E209" s="174">
        <v>5.3</v>
      </c>
      <c r="F209" s="174">
        <v>5.0999999999999996</v>
      </c>
      <c r="G209" s="174">
        <v>5.6</v>
      </c>
      <c r="H209" s="174">
        <v>5.8</v>
      </c>
      <c r="I209" s="174">
        <v>5.6</v>
      </c>
      <c r="J209" s="193">
        <v>5.5</v>
      </c>
      <c r="K209" s="271"/>
      <c r="L209" s="175">
        <v>22</v>
      </c>
      <c r="M209" s="272"/>
    </row>
    <row r="210" spans="1:13">
      <c r="D210" s="173" t="s">
        <v>187</v>
      </c>
      <c r="E210" s="174">
        <v>5.3</v>
      </c>
      <c r="F210" s="174">
        <v>5.3</v>
      </c>
      <c r="G210" s="174">
        <v>5.6</v>
      </c>
      <c r="H210" s="174">
        <v>6.3</v>
      </c>
      <c r="I210" s="174">
        <v>5.6</v>
      </c>
      <c r="J210" s="193">
        <v>5.5</v>
      </c>
      <c r="K210" s="271"/>
      <c r="L210" s="175">
        <v>16.5</v>
      </c>
      <c r="M210" s="272"/>
    </row>
    <row r="211" spans="1:13" ht="12.75" customHeight="1">
      <c r="A211" s="158">
        <v>50</v>
      </c>
      <c r="B211" s="158" t="s">
        <v>119</v>
      </c>
      <c r="C211" s="158" t="s">
        <v>118</v>
      </c>
      <c r="D211" s="158" t="s">
        <v>208</v>
      </c>
      <c r="E211" s="157"/>
      <c r="F211" s="157"/>
      <c r="G211" s="157"/>
      <c r="H211" s="157"/>
      <c r="I211" s="157"/>
      <c r="J211" s="192"/>
      <c r="K211" s="157"/>
      <c r="L211" s="157"/>
      <c r="M211" s="157"/>
    </row>
    <row r="212" spans="1:13">
      <c r="D212" s="173" t="s">
        <v>185</v>
      </c>
      <c r="E212" s="174">
        <v>6.8</v>
      </c>
      <c r="F212" s="174">
        <v>5.7</v>
      </c>
      <c r="G212" s="174">
        <v>6.2</v>
      </c>
      <c r="H212" s="174">
        <v>6.5</v>
      </c>
      <c r="I212" s="174">
        <v>5.8</v>
      </c>
      <c r="J212" s="193">
        <v>6.166666666666667</v>
      </c>
      <c r="K212" s="271">
        <v>-0.5</v>
      </c>
      <c r="L212" s="175">
        <v>18.5</v>
      </c>
      <c r="M212" s="272">
        <v>60.966666666666669</v>
      </c>
    </row>
    <row r="213" spans="1:13">
      <c r="D213" s="173" t="s">
        <v>186</v>
      </c>
      <c r="E213" s="174">
        <v>6.7</v>
      </c>
      <c r="F213" s="174">
        <v>6.3</v>
      </c>
      <c r="G213" s="174">
        <v>5.8</v>
      </c>
      <c r="H213" s="174">
        <v>6.3</v>
      </c>
      <c r="I213" s="174">
        <v>5.9</v>
      </c>
      <c r="J213" s="193">
        <v>6.166666666666667</v>
      </c>
      <c r="K213" s="271"/>
      <c r="L213" s="175">
        <v>24.666666666666668</v>
      </c>
      <c r="M213" s="272"/>
    </row>
    <row r="214" spans="1:13">
      <c r="D214" s="173" t="s">
        <v>187</v>
      </c>
      <c r="E214" s="174">
        <v>6.6</v>
      </c>
      <c r="F214" s="174">
        <v>6</v>
      </c>
      <c r="G214" s="174">
        <v>6</v>
      </c>
      <c r="H214" s="174">
        <v>6.2</v>
      </c>
      <c r="I214" s="174">
        <v>6.1</v>
      </c>
      <c r="J214" s="193">
        <v>6.0999999999999988</v>
      </c>
      <c r="K214" s="271"/>
      <c r="L214" s="175">
        <v>18.299999999999997</v>
      </c>
      <c r="M214" s="272"/>
    </row>
    <row r="215" spans="1:13" ht="12.75" customHeight="1">
      <c r="A215" s="158">
        <v>51</v>
      </c>
      <c r="B215" s="158" t="s">
        <v>120</v>
      </c>
      <c r="C215" s="158" t="s">
        <v>121</v>
      </c>
      <c r="D215" s="158" t="s">
        <v>204</v>
      </c>
      <c r="E215" s="157"/>
      <c r="F215" s="157"/>
      <c r="G215" s="157"/>
      <c r="H215" s="157"/>
      <c r="I215" s="157"/>
      <c r="J215" s="192"/>
      <c r="K215" s="157"/>
      <c r="L215" s="157"/>
      <c r="M215" s="157"/>
    </row>
    <row r="216" spans="1:13">
      <c r="D216" s="173" t="s">
        <v>185</v>
      </c>
      <c r="E216" s="174">
        <v>5.8</v>
      </c>
      <c r="F216" s="174">
        <v>6.2</v>
      </c>
      <c r="G216" s="174">
        <v>6</v>
      </c>
      <c r="H216" s="174">
        <v>6.4</v>
      </c>
      <c r="I216" s="174">
        <v>5.7</v>
      </c>
      <c r="J216" s="193">
        <v>5.9999999999999991</v>
      </c>
      <c r="K216" s="271">
        <v>-1</v>
      </c>
      <c r="L216" s="175">
        <v>17.999999999999996</v>
      </c>
      <c r="M216" s="272">
        <v>59.233333333333327</v>
      </c>
    </row>
    <row r="217" spans="1:13">
      <c r="D217" s="173" t="s">
        <v>186</v>
      </c>
      <c r="E217" s="174">
        <v>5.6</v>
      </c>
      <c r="F217" s="174">
        <v>6.4</v>
      </c>
      <c r="G217" s="174">
        <v>5.9</v>
      </c>
      <c r="H217" s="174">
        <v>6.4</v>
      </c>
      <c r="I217" s="174">
        <v>5.8</v>
      </c>
      <c r="J217" s="193">
        <v>6.0333333333333314</v>
      </c>
      <c r="K217" s="271"/>
      <c r="L217" s="175">
        <v>24.133333333333326</v>
      </c>
      <c r="M217" s="272"/>
    </row>
    <row r="218" spans="1:13">
      <c r="D218" s="173" t="s">
        <v>187</v>
      </c>
      <c r="E218" s="174">
        <v>5.5</v>
      </c>
      <c r="F218" s="174">
        <v>6.1</v>
      </c>
      <c r="G218" s="174">
        <v>6</v>
      </c>
      <c r="H218" s="174">
        <v>6.1</v>
      </c>
      <c r="I218" s="174">
        <v>6</v>
      </c>
      <c r="J218" s="193">
        <v>6.0333333333333341</v>
      </c>
      <c r="K218" s="271"/>
      <c r="L218" s="175">
        <v>18.100000000000001</v>
      </c>
      <c r="M218" s="272"/>
    </row>
    <row r="219" spans="1:13" ht="12.75" customHeight="1">
      <c r="A219" s="158">
        <v>52</v>
      </c>
      <c r="B219" s="158" t="s">
        <v>122</v>
      </c>
      <c r="C219" s="158" t="s">
        <v>123</v>
      </c>
      <c r="D219" s="158" t="s">
        <v>225</v>
      </c>
      <c r="E219" s="157"/>
      <c r="F219" s="157"/>
      <c r="G219" s="157"/>
      <c r="H219" s="157"/>
      <c r="I219" s="157"/>
      <c r="J219" s="192"/>
      <c r="K219" s="157"/>
      <c r="L219" s="157"/>
      <c r="M219" s="157"/>
    </row>
    <row r="220" spans="1:13">
      <c r="D220" s="173" t="s">
        <v>185</v>
      </c>
      <c r="E220" s="174">
        <v>5.5</v>
      </c>
      <c r="F220" s="174">
        <v>5.5</v>
      </c>
      <c r="G220" s="174">
        <v>5.5</v>
      </c>
      <c r="H220" s="174">
        <v>5.9</v>
      </c>
      <c r="I220" s="174">
        <v>5.5</v>
      </c>
      <c r="J220" s="193">
        <v>5.5</v>
      </c>
      <c r="K220" s="271">
        <v>-1</v>
      </c>
      <c r="L220" s="175">
        <v>16.5</v>
      </c>
      <c r="M220" s="272">
        <v>53.166666666666671</v>
      </c>
    </row>
    <row r="221" spans="1:13">
      <c r="D221" s="173" t="s">
        <v>186</v>
      </c>
      <c r="E221" s="174">
        <v>5.3</v>
      </c>
      <c r="F221" s="174">
        <v>5</v>
      </c>
      <c r="G221" s="174">
        <v>5.3</v>
      </c>
      <c r="H221" s="174">
        <v>5.7</v>
      </c>
      <c r="I221" s="174">
        <v>5.5</v>
      </c>
      <c r="J221" s="193">
        <v>5.3666666666666671</v>
      </c>
      <c r="K221" s="271"/>
      <c r="L221" s="175">
        <v>21.466666666666669</v>
      </c>
      <c r="M221" s="272"/>
    </row>
    <row r="222" spans="1:13">
      <c r="D222" s="173" t="s">
        <v>187</v>
      </c>
      <c r="E222" s="174">
        <v>5.2</v>
      </c>
      <c r="F222" s="174">
        <v>5.2</v>
      </c>
      <c r="G222" s="174">
        <v>5.4</v>
      </c>
      <c r="H222" s="174">
        <v>5.6</v>
      </c>
      <c r="I222" s="174">
        <v>5.7</v>
      </c>
      <c r="J222" s="193">
        <v>5.3999999999999995</v>
      </c>
      <c r="K222" s="271"/>
      <c r="L222" s="175">
        <v>16.2</v>
      </c>
      <c r="M222" s="272"/>
    </row>
    <row r="223" spans="1:13" ht="12.75" customHeight="1">
      <c r="A223" s="158">
        <v>53</v>
      </c>
      <c r="B223" s="158" t="s">
        <v>124</v>
      </c>
      <c r="C223" s="158" t="s">
        <v>125</v>
      </c>
      <c r="D223" s="158" t="s">
        <v>207</v>
      </c>
      <c r="E223" s="157"/>
      <c r="F223" s="157"/>
      <c r="G223" s="157"/>
      <c r="H223" s="157"/>
      <c r="I223" s="157"/>
      <c r="J223" s="192"/>
      <c r="K223" s="157"/>
      <c r="L223" s="157"/>
      <c r="M223" s="157"/>
    </row>
    <row r="224" spans="1:13">
      <c r="D224" s="173" t="s">
        <v>185</v>
      </c>
      <c r="E224" s="174">
        <v>6.4</v>
      </c>
      <c r="F224" s="174">
        <v>5.8</v>
      </c>
      <c r="G224" s="174">
        <v>6.2</v>
      </c>
      <c r="H224" s="174">
        <v>6.5</v>
      </c>
      <c r="I224" s="174">
        <v>6.2</v>
      </c>
      <c r="J224" s="193">
        <v>6.2666666666666657</v>
      </c>
      <c r="K224" s="271">
        <v>-0.5</v>
      </c>
      <c r="L224" s="175">
        <v>18.799999999999997</v>
      </c>
      <c r="M224" s="272">
        <v>62.266666666666673</v>
      </c>
    </row>
    <row r="225" spans="1:13">
      <c r="D225" s="173" t="s">
        <v>186</v>
      </c>
      <c r="E225" s="174">
        <v>6.3</v>
      </c>
      <c r="F225" s="174">
        <v>6.1</v>
      </c>
      <c r="G225" s="174">
        <v>6.1</v>
      </c>
      <c r="H225" s="174">
        <v>6.6</v>
      </c>
      <c r="I225" s="174">
        <v>6.1</v>
      </c>
      <c r="J225" s="193">
        <v>6.166666666666667</v>
      </c>
      <c r="K225" s="271"/>
      <c r="L225" s="175">
        <v>24.666666666666668</v>
      </c>
      <c r="M225" s="272"/>
    </row>
    <row r="226" spans="1:13">
      <c r="D226" s="173" t="s">
        <v>187</v>
      </c>
      <c r="E226" s="174">
        <v>6.2</v>
      </c>
      <c r="F226" s="174">
        <v>6.6</v>
      </c>
      <c r="G226" s="174">
        <v>6.3</v>
      </c>
      <c r="H226" s="174">
        <v>6.8</v>
      </c>
      <c r="I226" s="174">
        <v>6.4</v>
      </c>
      <c r="J226" s="193">
        <v>6.4333333333333345</v>
      </c>
      <c r="K226" s="271"/>
      <c r="L226" s="175">
        <v>19.300000000000004</v>
      </c>
      <c r="M226" s="272"/>
    </row>
    <row r="227" spans="1:13" ht="12.75" customHeight="1">
      <c r="A227" s="158">
        <v>54</v>
      </c>
      <c r="B227" s="158" t="s">
        <v>107</v>
      </c>
      <c r="C227" s="158" t="s">
        <v>126</v>
      </c>
      <c r="D227" s="158" t="s">
        <v>226</v>
      </c>
      <c r="E227" s="157"/>
      <c r="F227" s="157"/>
      <c r="G227" s="157"/>
      <c r="H227" s="157"/>
      <c r="I227" s="157"/>
      <c r="J227" s="192"/>
      <c r="K227" s="157"/>
      <c r="L227" s="157"/>
      <c r="M227" s="157"/>
    </row>
    <row r="228" spans="1:13">
      <c r="D228" s="173" t="s">
        <v>185</v>
      </c>
      <c r="E228" s="174">
        <v>6.3</v>
      </c>
      <c r="F228" s="174">
        <v>6.6</v>
      </c>
      <c r="G228" s="174">
        <v>6.1</v>
      </c>
      <c r="H228" s="174">
        <v>6.6</v>
      </c>
      <c r="I228" s="174">
        <v>5.8</v>
      </c>
      <c r="J228" s="193">
        <v>6.3333333333333348</v>
      </c>
      <c r="K228" s="271">
        <v>-0.5</v>
      </c>
      <c r="L228" s="175">
        <v>19.000000000000004</v>
      </c>
      <c r="M228" s="272">
        <v>62.7</v>
      </c>
    </row>
    <row r="229" spans="1:13">
      <c r="D229" s="173" t="s">
        <v>186</v>
      </c>
      <c r="E229" s="174">
        <v>6.1</v>
      </c>
      <c r="F229" s="174">
        <v>6.7</v>
      </c>
      <c r="G229" s="174">
        <v>6.1</v>
      </c>
      <c r="H229" s="174">
        <v>6.4</v>
      </c>
      <c r="I229" s="174">
        <v>5.8</v>
      </c>
      <c r="J229" s="193">
        <v>6.1999999999999993</v>
      </c>
      <c r="K229" s="271"/>
      <c r="L229" s="175">
        <v>24.799999999999997</v>
      </c>
      <c r="M229" s="272"/>
    </row>
    <row r="230" spans="1:13">
      <c r="D230" s="173" t="s">
        <v>187</v>
      </c>
      <c r="E230" s="174">
        <v>6</v>
      </c>
      <c r="F230" s="174">
        <v>7.2</v>
      </c>
      <c r="G230" s="174">
        <v>6.4</v>
      </c>
      <c r="H230" s="174">
        <v>7</v>
      </c>
      <c r="I230" s="174">
        <v>6</v>
      </c>
      <c r="J230" s="193">
        <v>6.4666666666666677</v>
      </c>
      <c r="K230" s="271"/>
      <c r="L230" s="175">
        <v>19.400000000000002</v>
      </c>
      <c r="M230" s="272"/>
    </row>
    <row r="231" spans="1:13" ht="12.75" customHeight="1">
      <c r="A231" s="158">
        <v>55</v>
      </c>
      <c r="B231" s="158" t="s">
        <v>36</v>
      </c>
      <c r="C231" s="158" t="s">
        <v>75</v>
      </c>
      <c r="D231" s="158" t="s">
        <v>211</v>
      </c>
      <c r="E231" s="157"/>
      <c r="F231" s="157"/>
      <c r="G231" s="157"/>
      <c r="H231" s="157"/>
      <c r="I231" s="157"/>
      <c r="J231" s="192"/>
      <c r="K231" s="157"/>
      <c r="L231" s="157"/>
      <c r="M231" s="157"/>
    </row>
    <row r="232" spans="1:13">
      <c r="D232" s="173" t="s">
        <v>185</v>
      </c>
      <c r="E232" s="174">
        <v>5.2</v>
      </c>
      <c r="F232" s="174">
        <v>5</v>
      </c>
      <c r="G232" s="174">
        <v>5.3</v>
      </c>
      <c r="H232" s="174">
        <v>5.5</v>
      </c>
      <c r="I232" s="174">
        <v>5.3</v>
      </c>
      <c r="J232" s="193">
        <v>5.2666666666666666</v>
      </c>
      <c r="K232" s="271">
        <v>-1.5</v>
      </c>
      <c r="L232" s="175">
        <v>15.8</v>
      </c>
      <c r="M232" s="272">
        <v>50.333333333333336</v>
      </c>
    </row>
    <row r="233" spans="1:13">
      <c r="D233" s="173" t="s">
        <v>186</v>
      </c>
      <c r="E233" s="174">
        <v>5</v>
      </c>
      <c r="F233" s="174">
        <v>4.7</v>
      </c>
      <c r="G233" s="174">
        <v>5.0999999999999996</v>
      </c>
      <c r="H233" s="174">
        <v>5.3</v>
      </c>
      <c r="I233" s="174">
        <v>5.4</v>
      </c>
      <c r="J233" s="193">
        <v>5.1333333333333337</v>
      </c>
      <c r="K233" s="271"/>
      <c r="L233" s="175">
        <v>20.533333333333335</v>
      </c>
      <c r="M233" s="272"/>
    </row>
    <row r="234" spans="1:13">
      <c r="D234" s="173" t="s">
        <v>187</v>
      </c>
      <c r="E234" s="174">
        <v>5</v>
      </c>
      <c r="F234" s="174">
        <v>5</v>
      </c>
      <c r="G234" s="174">
        <v>5.0999999999999996</v>
      </c>
      <c r="H234" s="174">
        <v>5.6</v>
      </c>
      <c r="I234" s="174">
        <v>5.4</v>
      </c>
      <c r="J234" s="193">
        <v>5.166666666666667</v>
      </c>
      <c r="K234" s="271"/>
      <c r="L234" s="175">
        <v>15.5</v>
      </c>
      <c r="M234" s="272"/>
    </row>
    <row r="235" spans="1:13" ht="12.75" customHeight="1">
      <c r="A235" s="158">
        <v>56</v>
      </c>
      <c r="B235" s="158" t="s">
        <v>127</v>
      </c>
      <c r="C235" s="158" t="s">
        <v>68</v>
      </c>
      <c r="D235" s="158" t="s">
        <v>206</v>
      </c>
      <c r="E235" s="157"/>
      <c r="F235" s="157"/>
      <c r="G235" s="157"/>
      <c r="H235" s="157"/>
      <c r="I235" s="157"/>
      <c r="J235" s="192"/>
      <c r="K235" s="157"/>
      <c r="L235" s="157"/>
      <c r="M235" s="157"/>
    </row>
    <row r="236" spans="1:13">
      <c r="D236" s="173" t="s">
        <v>185</v>
      </c>
      <c r="E236" s="174">
        <v>5.6</v>
      </c>
      <c r="F236" s="174">
        <v>5</v>
      </c>
      <c r="G236" s="174">
        <v>5.4</v>
      </c>
      <c r="H236" s="174">
        <v>5.3</v>
      </c>
      <c r="I236" s="174">
        <v>4.8</v>
      </c>
      <c r="J236" s="193">
        <v>5.2333333333333334</v>
      </c>
      <c r="K236" s="271">
        <v>-1.5</v>
      </c>
      <c r="L236" s="175">
        <v>15.7</v>
      </c>
      <c r="M236" s="272">
        <v>50.06666666666667</v>
      </c>
    </row>
    <row r="237" spans="1:13">
      <c r="D237" s="173" t="s">
        <v>186</v>
      </c>
      <c r="E237" s="174">
        <v>5.3</v>
      </c>
      <c r="F237" s="174">
        <v>5</v>
      </c>
      <c r="G237" s="174">
        <v>5.2</v>
      </c>
      <c r="H237" s="174">
        <v>5</v>
      </c>
      <c r="I237" s="174">
        <v>5</v>
      </c>
      <c r="J237" s="193">
        <v>5.0666666666666664</v>
      </c>
      <c r="K237" s="271"/>
      <c r="L237" s="175">
        <v>20.266666666666666</v>
      </c>
      <c r="M237" s="272"/>
    </row>
    <row r="238" spans="1:13">
      <c r="D238" s="173" t="s">
        <v>187</v>
      </c>
      <c r="E238" s="174">
        <v>5.3</v>
      </c>
      <c r="F238" s="174">
        <v>5.5</v>
      </c>
      <c r="G238" s="174">
        <v>5.2</v>
      </c>
      <c r="H238" s="174">
        <v>5.0999999999999996</v>
      </c>
      <c r="I238" s="174">
        <v>5</v>
      </c>
      <c r="J238" s="193">
        <v>5.2</v>
      </c>
      <c r="K238" s="271"/>
      <c r="L238" s="175">
        <v>15.600000000000001</v>
      </c>
      <c r="M238" s="272"/>
    </row>
    <row r="239" spans="1:13" ht="12.75" customHeight="1">
      <c r="A239" s="158">
        <v>57</v>
      </c>
      <c r="B239" s="158" t="s">
        <v>128</v>
      </c>
      <c r="C239" s="158" t="s">
        <v>129</v>
      </c>
      <c r="D239" s="158" t="s">
        <v>222</v>
      </c>
      <c r="E239" s="157"/>
      <c r="F239" s="157"/>
      <c r="G239" s="157"/>
      <c r="H239" s="157"/>
      <c r="I239" s="157"/>
      <c r="J239" s="192"/>
      <c r="K239" s="157"/>
      <c r="L239" s="157"/>
      <c r="M239" s="157"/>
    </row>
    <row r="240" spans="1:13">
      <c r="D240" s="173" t="s">
        <v>185</v>
      </c>
      <c r="E240" s="174">
        <v>5.9</v>
      </c>
      <c r="F240" s="174">
        <v>5.2</v>
      </c>
      <c r="G240" s="174">
        <v>6</v>
      </c>
      <c r="H240" s="174">
        <v>5.8</v>
      </c>
      <c r="I240" s="174">
        <v>5.0999999999999996</v>
      </c>
      <c r="J240" s="193">
        <v>5.6333333333333329</v>
      </c>
      <c r="K240" s="271">
        <v>-1</v>
      </c>
      <c r="L240" s="175">
        <v>16.899999999999999</v>
      </c>
      <c r="M240" s="272">
        <v>56.266666666666666</v>
      </c>
    </row>
    <row r="241" spans="1:13">
      <c r="D241" s="173" t="s">
        <v>186</v>
      </c>
      <c r="E241" s="174">
        <v>5.8</v>
      </c>
      <c r="F241" s="174">
        <v>5.3</v>
      </c>
      <c r="G241" s="174">
        <v>5.9</v>
      </c>
      <c r="H241" s="174">
        <v>6</v>
      </c>
      <c r="I241" s="174">
        <v>5.2</v>
      </c>
      <c r="J241" s="193">
        <v>5.666666666666667</v>
      </c>
      <c r="K241" s="271"/>
      <c r="L241" s="175">
        <v>22.666666666666668</v>
      </c>
      <c r="M241" s="272"/>
    </row>
    <row r="242" spans="1:13">
      <c r="D242" s="173" t="s">
        <v>187</v>
      </c>
      <c r="E242" s="174">
        <v>6.1</v>
      </c>
      <c r="F242" s="174">
        <v>5.8</v>
      </c>
      <c r="G242" s="174">
        <v>6</v>
      </c>
      <c r="H242" s="174">
        <v>5.9</v>
      </c>
      <c r="I242" s="174">
        <v>5.2</v>
      </c>
      <c r="J242" s="193">
        <v>5.8999999999999995</v>
      </c>
      <c r="K242" s="271"/>
      <c r="L242" s="175">
        <v>17.7</v>
      </c>
      <c r="M242" s="272"/>
    </row>
    <row r="243" spans="1:13" ht="12.75" customHeight="1">
      <c r="A243" s="158">
        <v>58</v>
      </c>
      <c r="B243" s="158" t="s">
        <v>130</v>
      </c>
      <c r="C243" s="158" t="s">
        <v>131</v>
      </c>
      <c r="D243" s="158" t="s">
        <v>205</v>
      </c>
      <c r="E243" s="157"/>
      <c r="F243" s="157"/>
      <c r="G243" s="157"/>
      <c r="H243" s="157"/>
      <c r="I243" s="157"/>
      <c r="J243" s="192"/>
      <c r="K243" s="157"/>
      <c r="L243" s="157"/>
      <c r="M243" s="157"/>
    </row>
    <row r="244" spans="1:13">
      <c r="D244" s="173" t="s">
        <v>185</v>
      </c>
      <c r="E244" s="174">
        <v>6</v>
      </c>
      <c r="F244" s="174">
        <v>6</v>
      </c>
      <c r="G244" s="174">
        <v>5.6</v>
      </c>
      <c r="H244" s="174">
        <v>6.2</v>
      </c>
      <c r="I244" s="174">
        <v>5.5</v>
      </c>
      <c r="J244" s="193">
        <v>5.8666666666666671</v>
      </c>
      <c r="K244" s="271">
        <v>-1</v>
      </c>
      <c r="L244" s="175">
        <v>17.600000000000001</v>
      </c>
      <c r="M244" s="272">
        <v>57.600000000000009</v>
      </c>
    </row>
    <row r="245" spans="1:13">
      <c r="D245" s="173" t="s">
        <v>186</v>
      </c>
      <c r="E245" s="174">
        <v>5.7</v>
      </c>
      <c r="F245" s="174">
        <v>6.1</v>
      </c>
      <c r="G245" s="174">
        <v>5.4</v>
      </c>
      <c r="H245" s="174">
        <v>6</v>
      </c>
      <c r="I245" s="174">
        <v>5.7</v>
      </c>
      <c r="J245" s="193">
        <v>5.8000000000000016</v>
      </c>
      <c r="K245" s="271"/>
      <c r="L245" s="175">
        <v>23.200000000000006</v>
      </c>
      <c r="M245" s="272"/>
    </row>
    <row r="246" spans="1:13">
      <c r="D246" s="173" t="s">
        <v>187</v>
      </c>
      <c r="E246" s="174">
        <v>5.6</v>
      </c>
      <c r="F246" s="174">
        <v>7</v>
      </c>
      <c r="G246" s="174">
        <v>5.6</v>
      </c>
      <c r="H246" s="174">
        <v>6.5</v>
      </c>
      <c r="I246" s="174">
        <v>5.7</v>
      </c>
      <c r="J246" s="193">
        <v>5.9333333333333327</v>
      </c>
      <c r="K246" s="271"/>
      <c r="L246" s="175">
        <v>17.799999999999997</v>
      </c>
      <c r="M246" s="272"/>
    </row>
    <row r="247" spans="1:13" ht="12.75" customHeight="1">
      <c r="A247" s="158">
        <v>59</v>
      </c>
      <c r="B247" s="158" t="s">
        <v>132</v>
      </c>
      <c r="C247" s="158" t="s">
        <v>133</v>
      </c>
      <c r="D247" s="158" t="s">
        <v>211</v>
      </c>
      <c r="E247" s="157"/>
      <c r="F247" s="157"/>
      <c r="G247" s="157"/>
      <c r="H247" s="157"/>
      <c r="I247" s="157"/>
      <c r="J247" s="192"/>
      <c r="K247" s="157"/>
      <c r="L247" s="157"/>
      <c r="M247" s="157"/>
    </row>
    <row r="248" spans="1:13">
      <c r="D248" s="173" t="s">
        <v>185</v>
      </c>
      <c r="E248" s="174">
        <v>6.1</v>
      </c>
      <c r="F248" s="174">
        <v>5.9</v>
      </c>
      <c r="G248" s="174">
        <v>5.2</v>
      </c>
      <c r="H248" s="174">
        <v>5.6</v>
      </c>
      <c r="I248" s="174">
        <v>5.3</v>
      </c>
      <c r="J248" s="193">
        <v>5.6000000000000005</v>
      </c>
      <c r="K248" s="271">
        <v>-1</v>
      </c>
      <c r="L248" s="175">
        <v>16.8</v>
      </c>
      <c r="M248" s="272">
        <v>55.3</v>
      </c>
    </row>
    <row r="249" spans="1:13">
      <c r="D249" s="173" t="s">
        <v>186</v>
      </c>
      <c r="E249" s="174">
        <v>6</v>
      </c>
      <c r="F249" s="174">
        <v>5.5</v>
      </c>
      <c r="G249" s="174">
        <v>5.4</v>
      </c>
      <c r="H249" s="174">
        <v>5.8</v>
      </c>
      <c r="I249" s="174">
        <v>5.5</v>
      </c>
      <c r="J249" s="193">
        <v>5.5999999999999988</v>
      </c>
      <c r="K249" s="271"/>
      <c r="L249" s="175">
        <v>22.399999999999995</v>
      </c>
      <c r="M249" s="272"/>
    </row>
    <row r="250" spans="1:13">
      <c r="D250" s="173" t="s">
        <v>187</v>
      </c>
      <c r="E250" s="174">
        <v>5.7</v>
      </c>
      <c r="F250" s="174">
        <v>5.9</v>
      </c>
      <c r="G250" s="174">
        <v>5.4</v>
      </c>
      <c r="H250" s="174">
        <v>5.8</v>
      </c>
      <c r="I250" s="174">
        <v>5.6</v>
      </c>
      <c r="J250" s="193">
        <v>5.7</v>
      </c>
      <c r="K250" s="271"/>
      <c r="L250" s="175">
        <v>17.100000000000001</v>
      </c>
      <c r="M250" s="272"/>
    </row>
    <row r="251" spans="1:13" ht="12.75" customHeight="1">
      <c r="A251" s="158">
        <v>60</v>
      </c>
      <c r="B251" s="158" t="s">
        <v>134</v>
      </c>
      <c r="C251" s="158" t="s">
        <v>135</v>
      </c>
      <c r="D251" s="158" t="s">
        <v>211</v>
      </c>
      <c r="E251" s="157"/>
      <c r="F251" s="157"/>
      <c r="G251" s="157"/>
      <c r="H251" s="157"/>
      <c r="I251" s="157"/>
      <c r="J251" s="192"/>
      <c r="K251" s="157"/>
      <c r="L251" s="157"/>
      <c r="M251" s="157"/>
    </row>
    <row r="252" spans="1:13">
      <c r="D252" s="173" t="s">
        <v>185</v>
      </c>
      <c r="E252" s="174">
        <v>5.5</v>
      </c>
      <c r="F252" s="174">
        <v>5.3</v>
      </c>
      <c r="G252" s="174">
        <v>5.4</v>
      </c>
      <c r="H252" s="174">
        <v>5.7</v>
      </c>
      <c r="I252" s="174">
        <v>5.4</v>
      </c>
      <c r="J252" s="193">
        <v>5.4333333333333345</v>
      </c>
      <c r="K252" s="271">
        <v>-1</v>
      </c>
      <c r="L252" s="175">
        <v>16.300000000000004</v>
      </c>
      <c r="M252" s="272">
        <v>53.733333333333341</v>
      </c>
    </row>
    <row r="253" spans="1:13">
      <c r="D253" s="173" t="s">
        <v>186</v>
      </c>
      <c r="E253" s="174">
        <v>5.4</v>
      </c>
      <c r="F253" s="174">
        <v>5.0999999999999996</v>
      </c>
      <c r="G253" s="174">
        <v>5.2</v>
      </c>
      <c r="H253" s="174">
        <v>5.4</v>
      </c>
      <c r="I253" s="174">
        <v>5.5</v>
      </c>
      <c r="J253" s="193">
        <v>5.333333333333333</v>
      </c>
      <c r="K253" s="271"/>
      <c r="L253" s="175">
        <v>21.333333333333332</v>
      </c>
      <c r="M253" s="272"/>
    </row>
    <row r="254" spans="1:13">
      <c r="D254" s="173" t="s">
        <v>187</v>
      </c>
      <c r="E254" s="174">
        <v>5.4</v>
      </c>
      <c r="F254" s="174">
        <v>6.1</v>
      </c>
      <c r="G254" s="174">
        <v>5.2</v>
      </c>
      <c r="H254" s="174">
        <v>6.2</v>
      </c>
      <c r="I254" s="174">
        <v>5.6</v>
      </c>
      <c r="J254" s="193">
        <v>5.7</v>
      </c>
      <c r="K254" s="271"/>
      <c r="L254" s="175">
        <v>17.100000000000001</v>
      </c>
      <c r="M254" s="272"/>
    </row>
    <row r="255" spans="1:13" ht="12.75" customHeight="1">
      <c r="A255" s="158">
        <v>61</v>
      </c>
      <c r="B255" s="158" t="s">
        <v>119</v>
      </c>
      <c r="C255" s="158" t="s">
        <v>136</v>
      </c>
      <c r="D255" s="158" t="s">
        <v>209</v>
      </c>
      <c r="E255" s="157"/>
      <c r="F255" s="157"/>
      <c r="G255" s="157"/>
      <c r="H255" s="157"/>
      <c r="I255" s="157"/>
      <c r="J255" s="192"/>
      <c r="K255" s="157"/>
      <c r="L255" s="157"/>
      <c r="M255" s="157"/>
    </row>
    <row r="256" spans="1:13">
      <c r="D256" s="173" t="s">
        <v>185</v>
      </c>
      <c r="E256" s="174">
        <v>6.4</v>
      </c>
      <c r="F256" s="174">
        <v>6.6</v>
      </c>
      <c r="G256" s="174">
        <v>6.6</v>
      </c>
      <c r="H256" s="174">
        <v>6.7</v>
      </c>
      <c r="I256" s="174">
        <v>6.4</v>
      </c>
      <c r="J256" s="193">
        <v>6.5333333333333341</v>
      </c>
      <c r="K256" s="271">
        <v>-0.5</v>
      </c>
      <c r="L256" s="175">
        <v>19.600000000000001</v>
      </c>
      <c r="M256" s="272">
        <v>65.099999999999994</v>
      </c>
    </row>
    <row r="257" spans="1:13">
      <c r="D257" s="173" t="s">
        <v>186</v>
      </c>
      <c r="E257" s="174">
        <v>6.2</v>
      </c>
      <c r="F257" s="174">
        <v>6.8</v>
      </c>
      <c r="G257" s="174">
        <v>6.4</v>
      </c>
      <c r="H257" s="174">
        <v>6.9</v>
      </c>
      <c r="I257" s="174">
        <v>6.3</v>
      </c>
      <c r="J257" s="193">
        <v>6.4999999999999991</v>
      </c>
      <c r="K257" s="271"/>
      <c r="L257" s="175">
        <v>25.999999999999996</v>
      </c>
      <c r="M257" s="272"/>
    </row>
    <row r="258" spans="1:13">
      <c r="D258" s="173" t="s">
        <v>187</v>
      </c>
      <c r="E258" s="174">
        <v>6.4</v>
      </c>
      <c r="F258" s="174">
        <v>7.1</v>
      </c>
      <c r="G258" s="174">
        <v>6.5</v>
      </c>
      <c r="H258" s="174">
        <v>7.2</v>
      </c>
      <c r="I258" s="174">
        <v>6.3</v>
      </c>
      <c r="J258" s="193">
        <v>6.666666666666667</v>
      </c>
      <c r="K258" s="271"/>
      <c r="L258" s="175">
        <v>20</v>
      </c>
      <c r="M258" s="272"/>
    </row>
    <row r="259" spans="1:13" ht="12.75" customHeight="1">
      <c r="A259" s="158">
        <v>62</v>
      </c>
      <c r="B259" s="158" t="s">
        <v>137</v>
      </c>
      <c r="C259" s="158" t="s">
        <v>138</v>
      </c>
      <c r="D259" s="158" t="s">
        <v>216</v>
      </c>
      <c r="E259" s="157"/>
      <c r="F259" s="157"/>
      <c r="G259" s="157"/>
      <c r="H259" s="157"/>
      <c r="I259" s="157"/>
      <c r="J259" s="192"/>
      <c r="K259" s="157"/>
      <c r="L259" s="157"/>
      <c r="M259" s="157"/>
    </row>
    <row r="260" spans="1:13">
      <c r="D260" s="173" t="s">
        <v>185</v>
      </c>
      <c r="E260" s="174">
        <v>5.7</v>
      </c>
      <c r="F260" s="174">
        <v>6</v>
      </c>
      <c r="G260" s="174">
        <v>5.2</v>
      </c>
      <c r="H260" s="174">
        <v>6.4</v>
      </c>
      <c r="I260" s="174">
        <v>5.4</v>
      </c>
      <c r="J260" s="193">
        <v>5.6999999999999993</v>
      </c>
      <c r="K260" s="271">
        <v>-1</v>
      </c>
      <c r="L260" s="175">
        <v>17.099999999999998</v>
      </c>
      <c r="M260" s="272">
        <v>57.133333333333333</v>
      </c>
    </row>
    <row r="261" spans="1:13">
      <c r="D261" s="173" t="s">
        <v>186</v>
      </c>
      <c r="E261" s="174">
        <v>5.5</v>
      </c>
      <c r="F261" s="174">
        <v>6.1</v>
      </c>
      <c r="G261" s="174">
        <v>5.4</v>
      </c>
      <c r="H261" s="174">
        <v>6.4</v>
      </c>
      <c r="I261" s="174">
        <v>5.6</v>
      </c>
      <c r="J261" s="193">
        <v>5.7333333333333343</v>
      </c>
      <c r="K261" s="271"/>
      <c r="L261" s="175">
        <v>22.933333333333337</v>
      </c>
      <c r="M261" s="272"/>
    </row>
    <row r="262" spans="1:13">
      <c r="D262" s="173" t="s">
        <v>187</v>
      </c>
      <c r="E262" s="174">
        <v>5.4</v>
      </c>
      <c r="F262" s="174">
        <v>6.9</v>
      </c>
      <c r="G262" s="174">
        <v>5.5</v>
      </c>
      <c r="H262" s="174">
        <v>7</v>
      </c>
      <c r="I262" s="174">
        <v>5.7</v>
      </c>
      <c r="J262" s="193">
        <v>6.0333333333333341</v>
      </c>
      <c r="K262" s="271"/>
      <c r="L262" s="175">
        <v>18.100000000000001</v>
      </c>
      <c r="M262" s="272"/>
    </row>
    <row r="263" spans="1:13" ht="12.75" customHeight="1">
      <c r="A263" s="158">
        <v>63</v>
      </c>
      <c r="B263" s="158" t="s">
        <v>139</v>
      </c>
      <c r="C263" s="158" t="s">
        <v>140</v>
      </c>
      <c r="D263" s="158" t="s">
        <v>206</v>
      </c>
      <c r="E263" s="157"/>
      <c r="F263" s="157"/>
      <c r="G263" s="157"/>
      <c r="H263" s="157"/>
      <c r="I263" s="157"/>
      <c r="J263" s="192"/>
      <c r="K263" s="157"/>
      <c r="L263" s="157"/>
      <c r="M263" s="157"/>
    </row>
    <row r="264" spans="1:13">
      <c r="D264" s="173" t="s">
        <v>185</v>
      </c>
      <c r="E264" s="174">
        <v>5.3</v>
      </c>
      <c r="F264" s="174">
        <v>5</v>
      </c>
      <c r="G264" s="174">
        <v>4.8</v>
      </c>
      <c r="H264" s="174">
        <v>5.2</v>
      </c>
      <c r="I264" s="174">
        <v>5.3</v>
      </c>
      <c r="J264" s="193">
        <v>5.166666666666667</v>
      </c>
      <c r="K264" s="271">
        <v>-2</v>
      </c>
      <c r="L264" s="175">
        <v>15.5</v>
      </c>
      <c r="M264" s="272">
        <v>51.033333333333339</v>
      </c>
    </row>
    <row r="265" spans="1:13">
      <c r="D265" s="173" t="s">
        <v>186</v>
      </c>
      <c r="E265" s="174">
        <v>5.2</v>
      </c>
      <c r="F265" s="174">
        <v>5.0999999999999996</v>
      </c>
      <c r="G265" s="174">
        <v>5</v>
      </c>
      <c r="H265" s="174">
        <v>5.4</v>
      </c>
      <c r="I265" s="174">
        <v>5.6</v>
      </c>
      <c r="J265" s="193">
        <v>5.2333333333333343</v>
      </c>
      <c r="K265" s="271"/>
      <c r="L265" s="175">
        <v>20.933333333333337</v>
      </c>
      <c r="M265" s="272"/>
    </row>
    <row r="266" spans="1:13">
      <c r="D266" s="173" t="s">
        <v>187</v>
      </c>
      <c r="E266" s="174">
        <v>5.3</v>
      </c>
      <c r="F266" s="174">
        <v>5.7</v>
      </c>
      <c r="G266" s="174">
        <v>5</v>
      </c>
      <c r="H266" s="174">
        <v>5.9</v>
      </c>
      <c r="I266" s="174">
        <v>5.6</v>
      </c>
      <c r="J266" s="193">
        <v>5.5333333333333341</v>
      </c>
      <c r="K266" s="271"/>
      <c r="L266" s="175">
        <v>16.600000000000001</v>
      </c>
      <c r="M266" s="272"/>
    </row>
    <row r="267" spans="1:13" ht="12.75" customHeight="1">
      <c r="A267" s="158">
        <v>64</v>
      </c>
      <c r="B267" s="158" t="s">
        <v>141</v>
      </c>
      <c r="C267" s="158" t="s">
        <v>142</v>
      </c>
      <c r="D267" s="158" t="s">
        <v>223</v>
      </c>
      <c r="E267" s="157"/>
      <c r="F267" s="157"/>
      <c r="G267" s="157"/>
      <c r="H267" s="157"/>
      <c r="I267" s="157"/>
      <c r="J267" s="192"/>
      <c r="K267" s="157"/>
      <c r="L267" s="157"/>
      <c r="M267" s="157"/>
    </row>
    <row r="268" spans="1:13">
      <c r="D268" s="173" t="s">
        <v>185</v>
      </c>
      <c r="E268" s="174">
        <v>6.3</v>
      </c>
      <c r="F268" s="174">
        <v>6.2</v>
      </c>
      <c r="G268" s="174">
        <v>6.2</v>
      </c>
      <c r="H268" s="174">
        <v>6.3</v>
      </c>
      <c r="I268" s="174">
        <v>6</v>
      </c>
      <c r="J268" s="193">
        <v>6.2333333333333334</v>
      </c>
      <c r="K268" s="271">
        <v>-1.5</v>
      </c>
      <c r="L268" s="175">
        <v>18.7</v>
      </c>
      <c r="M268" s="272">
        <v>60.333333333333336</v>
      </c>
    </row>
    <row r="269" spans="1:13">
      <c r="D269" s="173" t="s">
        <v>186</v>
      </c>
      <c r="E269" s="174">
        <v>6.2</v>
      </c>
      <c r="F269" s="174">
        <v>6</v>
      </c>
      <c r="G269" s="174">
        <v>5.9</v>
      </c>
      <c r="H269" s="174">
        <v>6.2</v>
      </c>
      <c r="I269" s="174">
        <v>6.2</v>
      </c>
      <c r="J269" s="193">
        <v>6.1333333333333329</v>
      </c>
      <c r="K269" s="271"/>
      <c r="L269" s="175">
        <v>24.533333333333331</v>
      </c>
      <c r="M269" s="272"/>
    </row>
    <row r="270" spans="1:13">
      <c r="D270" s="173" t="s">
        <v>187</v>
      </c>
      <c r="E270" s="174">
        <v>6</v>
      </c>
      <c r="F270" s="174">
        <v>5.9</v>
      </c>
      <c r="G270" s="174">
        <v>6.2</v>
      </c>
      <c r="H270" s="174">
        <v>6.5</v>
      </c>
      <c r="I270" s="174">
        <v>6.4</v>
      </c>
      <c r="J270" s="193">
        <v>6.2</v>
      </c>
      <c r="K270" s="271"/>
      <c r="L270" s="175">
        <v>18.600000000000001</v>
      </c>
      <c r="M270" s="272"/>
    </row>
    <row r="271" spans="1:13" ht="12.75" customHeight="1">
      <c r="A271" s="158">
        <v>65</v>
      </c>
      <c r="B271" s="158" t="s">
        <v>143</v>
      </c>
      <c r="C271" s="158" t="s">
        <v>144</v>
      </c>
      <c r="D271" s="158" t="s">
        <v>225</v>
      </c>
      <c r="E271" s="157"/>
      <c r="F271" s="157"/>
      <c r="G271" s="157"/>
      <c r="H271" s="157"/>
      <c r="I271" s="157"/>
      <c r="J271" s="192"/>
      <c r="K271" s="157"/>
      <c r="L271" s="157"/>
      <c r="M271" s="157"/>
    </row>
    <row r="272" spans="1:13">
      <c r="D272" s="173" t="s">
        <v>185</v>
      </c>
      <c r="E272" s="174">
        <v>5.5</v>
      </c>
      <c r="F272" s="174">
        <v>5.2</v>
      </c>
      <c r="G272" s="174">
        <v>5.3</v>
      </c>
      <c r="H272" s="174">
        <v>5.9</v>
      </c>
      <c r="I272" s="174">
        <v>5.3</v>
      </c>
      <c r="J272" s="193">
        <v>5.3666666666666663</v>
      </c>
      <c r="K272" s="271">
        <v>-1</v>
      </c>
      <c r="L272" s="175">
        <v>16.099999999999998</v>
      </c>
      <c r="M272" s="272">
        <v>53.733333333333334</v>
      </c>
    </row>
    <row r="273" spans="1:13">
      <c r="D273" s="173" t="s">
        <v>186</v>
      </c>
      <c r="E273" s="174">
        <v>5.4</v>
      </c>
      <c r="F273" s="174">
        <v>5.6</v>
      </c>
      <c r="G273" s="174">
        <v>5.3</v>
      </c>
      <c r="H273" s="174">
        <v>5.8</v>
      </c>
      <c r="I273" s="174">
        <v>5.3</v>
      </c>
      <c r="J273" s="193">
        <v>5.4333333333333336</v>
      </c>
      <c r="K273" s="271"/>
      <c r="L273" s="175">
        <v>21.733333333333334</v>
      </c>
      <c r="M273" s="272"/>
    </row>
    <row r="274" spans="1:13">
      <c r="D274" s="173" t="s">
        <v>187</v>
      </c>
      <c r="E274" s="174">
        <v>5.3</v>
      </c>
      <c r="F274" s="174">
        <v>5.8</v>
      </c>
      <c r="G274" s="174">
        <v>5.5</v>
      </c>
      <c r="H274" s="174">
        <v>6</v>
      </c>
      <c r="I274" s="174">
        <v>5.6</v>
      </c>
      <c r="J274" s="193">
        <v>5.6333333333333337</v>
      </c>
      <c r="K274" s="271"/>
      <c r="L274" s="175">
        <v>16.900000000000002</v>
      </c>
      <c r="M274" s="272"/>
    </row>
    <row r="275" spans="1:13" ht="12.75" customHeight="1">
      <c r="A275" s="158">
        <v>66</v>
      </c>
      <c r="B275" s="158" t="s">
        <v>145</v>
      </c>
      <c r="C275" s="158" t="s">
        <v>146</v>
      </c>
      <c r="D275" s="158" t="s">
        <v>213</v>
      </c>
      <c r="E275" s="157"/>
      <c r="F275" s="157"/>
      <c r="G275" s="157"/>
      <c r="H275" s="157"/>
      <c r="I275" s="157"/>
      <c r="J275" s="192"/>
      <c r="K275" s="157"/>
      <c r="L275" s="157"/>
      <c r="M275" s="157"/>
    </row>
    <row r="276" spans="1:13">
      <c r="D276" s="173" t="s">
        <v>185</v>
      </c>
      <c r="E276" s="174">
        <v>6.2</v>
      </c>
      <c r="F276" s="174">
        <v>6.4</v>
      </c>
      <c r="G276" s="174">
        <v>6.1</v>
      </c>
      <c r="H276" s="174">
        <v>6.4</v>
      </c>
      <c r="I276" s="174">
        <v>5.9</v>
      </c>
      <c r="J276" s="193">
        <v>6.2333333333333343</v>
      </c>
      <c r="K276" s="271">
        <v>-1</v>
      </c>
      <c r="L276" s="175">
        <v>18.700000000000003</v>
      </c>
      <c r="M276" s="272">
        <v>60.3</v>
      </c>
    </row>
    <row r="277" spans="1:13">
      <c r="D277" s="173" t="s">
        <v>186</v>
      </c>
      <c r="E277" s="174">
        <v>6.1</v>
      </c>
      <c r="F277" s="174">
        <v>6.2</v>
      </c>
      <c r="G277" s="174">
        <v>6</v>
      </c>
      <c r="H277" s="174">
        <v>6.3</v>
      </c>
      <c r="I277" s="174">
        <v>5.9</v>
      </c>
      <c r="J277" s="193">
        <v>6.0999999999999988</v>
      </c>
      <c r="K277" s="271"/>
      <c r="L277" s="175">
        <v>24.399999999999995</v>
      </c>
      <c r="M277" s="272"/>
    </row>
    <row r="278" spans="1:13">
      <c r="D278" s="173" t="s">
        <v>187</v>
      </c>
      <c r="E278" s="174">
        <v>6</v>
      </c>
      <c r="F278" s="174">
        <v>6.4</v>
      </c>
      <c r="G278" s="174">
        <v>6</v>
      </c>
      <c r="H278" s="174">
        <v>6.2</v>
      </c>
      <c r="I278" s="174">
        <v>5.8</v>
      </c>
      <c r="J278" s="193">
        <v>6.0666666666666664</v>
      </c>
      <c r="K278" s="271"/>
      <c r="L278" s="175">
        <v>18.2</v>
      </c>
      <c r="M278" s="272"/>
    </row>
    <row r="279" spans="1:13" ht="12.75" customHeight="1">
      <c r="A279" s="158">
        <v>67</v>
      </c>
      <c r="B279" s="158" t="s">
        <v>147</v>
      </c>
      <c r="C279" s="158" t="s">
        <v>148</v>
      </c>
      <c r="D279" s="158" t="s">
        <v>225</v>
      </c>
      <c r="E279" s="157"/>
      <c r="F279" s="157"/>
      <c r="G279" s="157"/>
      <c r="H279" s="157"/>
      <c r="I279" s="157"/>
      <c r="J279" s="192"/>
      <c r="K279" s="157"/>
      <c r="L279" s="157"/>
      <c r="M279" s="157"/>
    </row>
    <row r="280" spans="1:13">
      <c r="D280" s="173" t="s">
        <v>185</v>
      </c>
      <c r="E280" s="174">
        <v>6.4</v>
      </c>
      <c r="F280" s="174">
        <v>5.7</v>
      </c>
      <c r="G280" s="174">
        <v>6.2</v>
      </c>
      <c r="H280" s="174">
        <v>6.1</v>
      </c>
      <c r="I280" s="174">
        <v>6.2</v>
      </c>
      <c r="J280" s="193">
        <v>6.1666666666666652</v>
      </c>
      <c r="K280" s="271">
        <v>-1</v>
      </c>
      <c r="L280" s="175">
        <v>18.499999999999996</v>
      </c>
      <c r="M280" s="272">
        <v>59.36666666666666</v>
      </c>
    </row>
    <row r="281" spans="1:13">
      <c r="D281" s="173" t="s">
        <v>186</v>
      </c>
      <c r="E281" s="174">
        <v>6.3</v>
      </c>
      <c r="F281" s="174">
        <v>5.5</v>
      </c>
      <c r="G281" s="174">
        <v>5.8</v>
      </c>
      <c r="H281" s="174">
        <v>5.9</v>
      </c>
      <c r="I281" s="174">
        <v>6.2</v>
      </c>
      <c r="J281" s="193">
        <v>5.9666666666666659</v>
      </c>
      <c r="K281" s="271"/>
      <c r="L281" s="175">
        <v>23.866666666666664</v>
      </c>
      <c r="M281" s="272"/>
    </row>
    <row r="282" spans="1:13">
      <c r="D282" s="173" t="s">
        <v>187</v>
      </c>
      <c r="E282" s="174">
        <v>6.3</v>
      </c>
      <c r="F282" s="174">
        <v>5.9</v>
      </c>
      <c r="G282" s="174">
        <v>5.8</v>
      </c>
      <c r="H282" s="174">
        <v>5.9</v>
      </c>
      <c r="I282" s="174">
        <v>6.2</v>
      </c>
      <c r="J282" s="193">
        <v>5.9999999999999991</v>
      </c>
      <c r="K282" s="271"/>
      <c r="L282" s="175">
        <v>17.999999999999996</v>
      </c>
      <c r="M282" s="272"/>
    </row>
    <row r="283" spans="1:13" ht="12.75" customHeight="1">
      <c r="A283" s="158">
        <v>68</v>
      </c>
      <c r="B283" s="158" t="s">
        <v>149</v>
      </c>
      <c r="C283" s="158" t="s">
        <v>150</v>
      </c>
      <c r="D283" s="158" t="s">
        <v>203</v>
      </c>
      <c r="E283" s="157"/>
      <c r="F283" s="157"/>
      <c r="G283" s="157"/>
      <c r="H283" s="157"/>
      <c r="I283" s="157"/>
      <c r="J283" s="192"/>
      <c r="K283" s="157"/>
      <c r="L283" s="157"/>
      <c r="M283" s="157"/>
    </row>
    <row r="284" spans="1:13">
      <c r="D284" s="173" t="s">
        <v>185</v>
      </c>
      <c r="E284" s="174">
        <v>6.6</v>
      </c>
      <c r="F284" s="174">
        <v>6.4</v>
      </c>
      <c r="G284" s="174">
        <v>6.3</v>
      </c>
      <c r="H284" s="174">
        <v>6.5</v>
      </c>
      <c r="I284" s="174">
        <v>6.2</v>
      </c>
      <c r="J284" s="193">
        <v>6.3999999999999995</v>
      </c>
      <c r="K284" s="271">
        <v>-0.5</v>
      </c>
      <c r="L284" s="175">
        <v>19.2</v>
      </c>
      <c r="M284" s="272">
        <v>63.3</v>
      </c>
    </row>
    <row r="285" spans="1:13">
      <c r="D285" s="173" t="s">
        <v>186</v>
      </c>
      <c r="E285" s="174">
        <v>6.6</v>
      </c>
      <c r="F285" s="174">
        <v>6.3</v>
      </c>
      <c r="G285" s="174">
        <v>6.3</v>
      </c>
      <c r="H285" s="174">
        <v>6.6</v>
      </c>
      <c r="I285" s="174">
        <v>6.3</v>
      </c>
      <c r="J285" s="193">
        <v>6.3999999999999977</v>
      </c>
      <c r="K285" s="271"/>
      <c r="L285" s="175">
        <v>25.599999999999991</v>
      </c>
      <c r="M285" s="272"/>
    </row>
    <row r="286" spans="1:13">
      <c r="D286" s="173" t="s">
        <v>187</v>
      </c>
      <c r="E286" s="174">
        <v>6.5</v>
      </c>
      <c r="F286" s="174">
        <v>6.4</v>
      </c>
      <c r="G286" s="174">
        <v>6.2</v>
      </c>
      <c r="H286" s="174">
        <v>6.3</v>
      </c>
      <c r="I286" s="174">
        <v>6.3</v>
      </c>
      <c r="J286" s="193">
        <v>6.3333333333333348</v>
      </c>
      <c r="K286" s="271"/>
      <c r="L286" s="175">
        <v>19.000000000000004</v>
      </c>
      <c r="M286" s="272"/>
    </row>
    <row r="287" spans="1:13" ht="12.75" customHeight="1">
      <c r="A287" s="158">
        <v>69</v>
      </c>
      <c r="B287" s="158" t="s">
        <v>151</v>
      </c>
      <c r="C287" s="158" t="s">
        <v>152</v>
      </c>
      <c r="D287" s="158" t="s">
        <v>203</v>
      </c>
      <c r="E287" s="157"/>
      <c r="F287" s="157"/>
      <c r="G287" s="157"/>
      <c r="H287" s="157"/>
      <c r="I287" s="157"/>
      <c r="J287" s="192"/>
      <c r="K287" s="157"/>
      <c r="L287" s="157"/>
      <c r="M287" s="157"/>
    </row>
    <row r="288" spans="1:13">
      <c r="D288" s="173" t="s">
        <v>185</v>
      </c>
      <c r="E288" s="174">
        <v>6.7</v>
      </c>
      <c r="F288" s="174">
        <v>6.7</v>
      </c>
      <c r="G288" s="174">
        <v>6.7</v>
      </c>
      <c r="H288" s="174">
        <v>6.8</v>
      </c>
      <c r="I288" s="174">
        <v>6.8</v>
      </c>
      <c r="J288" s="193">
        <v>6.7333333333333343</v>
      </c>
      <c r="K288" s="271">
        <v>-0.5</v>
      </c>
      <c r="L288" s="175">
        <v>20.200000000000003</v>
      </c>
      <c r="M288" s="272">
        <v>66.63333333333334</v>
      </c>
    </row>
    <row r="289" spans="1:13">
      <c r="D289" s="173" t="s">
        <v>186</v>
      </c>
      <c r="E289" s="174">
        <v>6.6</v>
      </c>
      <c r="F289" s="174">
        <v>6.9</v>
      </c>
      <c r="G289" s="174">
        <v>6.8</v>
      </c>
      <c r="H289" s="174">
        <v>6.7</v>
      </c>
      <c r="I289" s="174">
        <v>6.7</v>
      </c>
      <c r="J289" s="193">
        <v>6.7333333333333343</v>
      </c>
      <c r="K289" s="271"/>
      <c r="L289" s="175">
        <v>26.933333333333337</v>
      </c>
      <c r="M289" s="272"/>
    </row>
    <row r="290" spans="1:13">
      <c r="D290" s="173" t="s">
        <v>187</v>
      </c>
      <c r="E290" s="174">
        <v>6.5</v>
      </c>
      <c r="F290" s="174">
        <v>6.6</v>
      </c>
      <c r="G290" s="174">
        <v>6.8</v>
      </c>
      <c r="H290" s="174">
        <v>6.6</v>
      </c>
      <c r="I290" s="174">
        <v>6.8</v>
      </c>
      <c r="J290" s="193">
        <v>6.6666666666666652</v>
      </c>
      <c r="K290" s="271"/>
      <c r="L290" s="175">
        <v>19.999999999999996</v>
      </c>
      <c r="M290" s="272"/>
    </row>
    <row r="291" spans="1:13" ht="12.75" customHeight="1">
      <c r="A291" s="158">
        <v>70</v>
      </c>
      <c r="B291" s="158" t="s">
        <v>153</v>
      </c>
      <c r="C291" s="158" t="s">
        <v>154</v>
      </c>
      <c r="D291" s="158" t="s">
        <v>207</v>
      </c>
      <c r="E291" s="157"/>
      <c r="F291" s="157"/>
      <c r="G291" s="157"/>
      <c r="H291" s="157"/>
      <c r="I291" s="157"/>
      <c r="J291" s="192"/>
      <c r="K291" s="157"/>
      <c r="L291" s="157"/>
      <c r="M291" s="157"/>
    </row>
    <row r="292" spans="1:13">
      <c r="D292" s="173" t="s">
        <v>185</v>
      </c>
      <c r="E292" s="174">
        <v>6.5</v>
      </c>
      <c r="F292" s="174">
        <v>6.5</v>
      </c>
      <c r="G292" s="174">
        <v>6.2</v>
      </c>
      <c r="H292" s="174">
        <v>6.6</v>
      </c>
      <c r="I292" s="174">
        <v>6.4</v>
      </c>
      <c r="J292" s="193">
        <v>6.466666666666665</v>
      </c>
      <c r="K292" s="271">
        <v>0</v>
      </c>
      <c r="L292" s="175">
        <v>19.399999999999995</v>
      </c>
      <c r="M292" s="272">
        <v>64.36666666666666</v>
      </c>
    </row>
    <row r="293" spans="1:13">
      <c r="D293" s="173" t="s">
        <v>186</v>
      </c>
      <c r="E293" s="174">
        <v>6.6</v>
      </c>
      <c r="F293" s="174">
        <v>6.5</v>
      </c>
      <c r="G293" s="174">
        <v>6.4</v>
      </c>
      <c r="H293" s="174">
        <v>6.4</v>
      </c>
      <c r="I293" s="174">
        <v>6.5</v>
      </c>
      <c r="J293" s="193">
        <v>6.4666666666666659</v>
      </c>
      <c r="K293" s="271"/>
      <c r="L293" s="175">
        <v>25.866666666666664</v>
      </c>
      <c r="M293" s="272"/>
    </row>
    <row r="294" spans="1:13">
      <c r="D294" s="173" t="s">
        <v>187</v>
      </c>
      <c r="E294" s="174">
        <v>6.4</v>
      </c>
      <c r="F294" s="174">
        <v>6.3</v>
      </c>
      <c r="G294" s="174">
        <v>6.4</v>
      </c>
      <c r="H294" s="174">
        <v>6.2</v>
      </c>
      <c r="I294" s="174">
        <v>6.5</v>
      </c>
      <c r="J294" s="193">
        <v>6.3666666666666671</v>
      </c>
      <c r="K294" s="271"/>
      <c r="L294" s="175">
        <v>19.100000000000001</v>
      </c>
      <c r="M294" s="272"/>
    </row>
    <row r="295" spans="1:13" ht="12.75" customHeight="1">
      <c r="A295" s="158" t="s">
        <v>227</v>
      </c>
      <c r="B295" s="158" t="s">
        <v>227</v>
      </c>
      <c r="C295" s="158" t="s">
        <v>227</v>
      </c>
      <c r="D295" s="158" t="s">
        <v>227</v>
      </c>
      <c r="E295" s="157"/>
      <c r="F295" s="157"/>
      <c r="G295" s="157"/>
      <c r="H295" s="157"/>
      <c r="I295" s="157"/>
      <c r="J295" s="192"/>
      <c r="K295" s="157"/>
      <c r="L295" s="157"/>
      <c r="M295" s="157"/>
    </row>
  </sheetData>
  <sheetProtection algorithmName="SHA-512" hashValue="ywEsSmYbRu/swprfVOQPOw3tnopHeBsYHbvrUu03Ph4PMGPNiwc8fT+OvR+ANw0BfpzkQX3Vg6imYYNvqeEsOw==" saltValue="iv1n1fzZJWKhWIsWkXeXvA==" spinCount="100000" sheet="1" objects="1" scenarios="1"/>
  <mergeCells count="145">
    <mergeCell ref="C1:F1"/>
    <mergeCell ref="C2:F2"/>
    <mergeCell ref="K284:K286"/>
    <mergeCell ref="M284:M286"/>
    <mergeCell ref="K288:K290"/>
    <mergeCell ref="M288:M290"/>
    <mergeCell ref="K292:K294"/>
    <mergeCell ref="M292:M294"/>
    <mergeCell ref="K272:K274"/>
    <mergeCell ref="M272:M274"/>
    <mergeCell ref="K276:K278"/>
    <mergeCell ref="M276:M278"/>
    <mergeCell ref="K280:K282"/>
    <mergeCell ref="M280:M282"/>
    <mergeCell ref="K260:K262"/>
    <mergeCell ref="M260:M262"/>
    <mergeCell ref="K264:K266"/>
    <mergeCell ref="M264:M266"/>
    <mergeCell ref="K268:K270"/>
    <mergeCell ref="M268:M270"/>
    <mergeCell ref="K248:K250"/>
    <mergeCell ref="M248:M250"/>
    <mergeCell ref="K252:K254"/>
    <mergeCell ref="M252:M254"/>
    <mergeCell ref="K256:K258"/>
    <mergeCell ref="M256:M258"/>
    <mergeCell ref="K236:K238"/>
    <mergeCell ref="M236:M238"/>
    <mergeCell ref="K240:K242"/>
    <mergeCell ref="M240:M242"/>
    <mergeCell ref="K244:K246"/>
    <mergeCell ref="M244:M246"/>
    <mergeCell ref="K224:K226"/>
    <mergeCell ref="M224:M226"/>
    <mergeCell ref="K228:K230"/>
    <mergeCell ref="M228:M230"/>
    <mergeCell ref="K232:K234"/>
    <mergeCell ref="M232:M234"/>
    <mergeCell ref="K212:K214"/>
    <mergeCell ref="M212:M214"/>
    <mergeCell ref="K216:K218"/>
    <mergeCell ref="M216:M218"/>
    <mergeCell ref="K220:K222"/>
    <mergeCell ref="M220:M222"/>
    <mergeCell ref="K200:K202"/>
    <mergeCell ref="M200:M202"/>
    <mergeCell ref="K204:K206"/>
    <mergeCell ref="M204:M206"/>
    <mergeCell ref="K208:K210"/>
    <mergeCell ref="M208:M210"/>
    <mergeCell ref="K188:K190"/>
    <mergeCell ref="M188:M190"/>
    <mergeCell ref="K192:K194"/>
    <mergeCell ref="M192:M194"/>
    <mergeCell ref="K196:K198"/>
    <mergeCell ref="M196:M198"/>
    <mergeCell ref="K176:K178"/>
    <mergeCell ref="M176:M178"/>
    <mergeCell ref="K180:K182"/>
    <mergeCell ref="M180:M182"/>
    <mergeCell ref="K184:K186"/>
    <mergeCell ref="M184:M186"/>
    <mergeCell ref="K164:K166"/>
    <mergeCell ref="M164:M166"/>
    <mergeCell ref="K168:K170"/>
    <mergeCell ref="M168:M170"/>
    <mergeCell ref="K172:K174"/>
    <mergeCell ref="M172:M174"/>
    <mergeCell ref="K152:K154"/>
    <mergeCell ref="M152:M154"/>
    <mergeCell ref="K156:K158"/>
    <mergeCell ref="M156:M158"/>
    <mergeCell ref="K160:K162"/>
    <mergeCell ref="M160:M162"/>
    <mergeCell ref="K140:K142"/>
    <mergeCell ref="M140:M142"/>
    <mergeCell ref="K144:K146"/>
    <mergeCell ref="M144:M146"/>
    <mergeCell ref="K148:K150"/>
    <mergeCell ref="M148:M150"/>
    <mergeCell ref="K128:K130"/>
    <mergeCell ref="M128:M130"/>
    <mergeCell ref="K132:K134"/>
    <mergeCell ref="M132:M134"/>
    <mergeCell ref="K136:K138"/>
    <mergeCell ref="M136:M138"/>
    <mergeCell ref="K116:K118"/>
    <mergeCell ref="M116:M118"/>
    <mergeCell ref="K120:K122"/>
    <mergeCell ref="M120:M122"/>
    <mergeCell ref="K124:K126"/>
    <mergeCell ref="M124:M126"/>
    <mergeCell ref="K104:K106"/>
    <mergeCell ref="M104:M106"/>
    <mergeCell ref="K108:K110"/>
    <mergeCell ref="M108:M110"/>
    <mergeCell ref="K112:K114"/>
    <mergeCell ref="M112:M114"/>
    <mergeCell ref="K92:K94"/>
    <mergeCell ref="M92:M94"/>
    <mergeCell ref="K96:K98"/>
    <mergeCell ref="M96:M98"/>
    <mergeCell ref="K100:K102"/>
    <mergeCell ref="M100:M102"/>
    <mergeCell ref="K80:K82"/>
    <mergeCell ref="M80:M82"/>
    <mergeCell ref="K84:K86"/>
    <mergeCell ref="M84:M86"/>
    <mergeCell ref="K88:K90"/>
    <mergeCell ref="M88:M90"/>
    <mergeCell ref="K68:K70"/>
    <mergeCell ref="M68:M70"/>
    <mergeCell ref="K72:K74"/>
    <mergeCell ref="M72:M74"/>
    <mergeCell ref="K76:K78"/>
    <mergeCell ref="M76:M78"/>
    <mergeCell ref="K56:K58"/>
    <mergeCell ref="M56:M58"/>
    <mergeCell ref="K60:K62"/>
    <mergeCell ref="M60:M62"/>
    <mergeCell ref="K64:K66"/>
    <mergeCell ref="M64:M66"/>
    <mergeCell ref="K44:K46"/>
    <mergeCell ref="M44:M46"/>
    <mergeCell ref="K48:K50"/>
    <mergeCell ref="M48:M50"/>
    <mergeCell ref="K52:K54"/>
    <mergeCell ref="M52:M54"/>
    <mergeCell ref="K32:K34"/>
    <mergeCell ref="M32:M34"/>
    <mergeCell ref="K36:K38"/>
    <mergeCell ref="M36:M38"/>
    <mergeCell ref="K40:K42"/>
    <mergeCell ref="M40:M42"/>
    <mergeCell ref="K20:K22"/>
    <mergeCell ref="M20:M22"/>
    <mergeCell ref="K24:K26"/>
    <mergeCell ref="M24:M26"/>
    <mergeCell ref="K28:K30"/>
    <mergeCell ref="M28:M30"/>
    <mergeCell ref="A3:N3"/>
    <mergeCell ref="K12:K14"/>
    <mergeCell ref="M12:M14"/>
    <mergeCell ref="K16:K18"/>
    <mergeCell ref="M16:M18"/>
  </mergeCells>
  <conditionalFormatting sqref="M12">
    <cfRule type="cellIs" dxfId="95" priority="303" operator="equal">
      <formula>0</formula>
    </cfRule>
  </conditionalFormatting>
  <conditionalFormatting sqref="M16">
    <cfRule type="cellIs" dxfId="94" priority="103" operator="equal">
      <formula>0</formula>
    </cfRule>
  </conditionalFormatting>
  <conditionalFormatting sqref="M20">
    <cfRule type="cellIs" dxfId="93" priority="102" operator="equal">
      <formula>0</formula>
    </cfRule>
  </conditionalFormatting>
  <conditionalFormatting sqref="M24">
    <cfRule type="cellIs" dxfId="92" priority="101" operator="equal">
      <formula>0</formula>
    </cfRule>
  </conditionalFormatting>
  <conditionalFormatting sqref="M28">
    <cfRule type="cellIs" dxfId="91" priority="100" operator="equal">
      <formula>0</formula>
    </cfRule>
  </conditionalFormatting>
  <conditionalFormatting sqref="M32">
    <cfRule type="cellIs" dxfId="90" priority="99" operator="equal">
      <formula>0</formula>
    </cfRule>
  </conditionalFormatting>
  <conditionalFormatting sqref="M36">
    <cfRule type="cellIs" dxfId="89" priority="98" operator="equal">
      <formula>0</formula>
    </cfRule>
  </conditionalFormatting>
  <conditionalFormatting sqref="M40">
    <cfRule type="cellIs" dxfId="88" priority="97" operator="equal">
      <formula>0</formula>
    </cfRule>
  </conditionalFormatting>
  <conditionalFormatting sqref="M44">
    <cfRule type="cellIs" dxfId="87" priority="96" operator="equal">
      <formula>0</formula>
    </cfRule>
  </conditionalFormatting>
  <conditionalFormatting sqref="M48">
    <cfRule type="cellIs" dxfId="86" priority="95" operator="equal">
      <formula>0</formula>
    </cfRule>
  </conditionalFormatting>
  <conditionalFormatting sqref="M52">
    <cfRule type="cellIs" dxfId="85" priority="94" operator="equal">
      <formula>0</formula>
    </cfRule>
  </conditionalFormatting>
  <conditionalFormatting sqref="M56">
    <cfRule type="cellIs" dxfId="84" priority="93" operator="equal">
      <formula>0</formula>
    </cfRule>
  </conditionalFormatting>
  <conditionalFormatting sqref="M60">
    <cfRule type="cellIs" dxfId="83" priority="92" operator="equal">
      <formula>0</formula>
    </cfRule>
  </conditionalFormatting>
  <conditionalFormatting sqref="M64">
    <cfRule type="cellIs" dxfId="82" priority="91" operator="equal">
      <formula>0</formula>
    </cfRule>
  </conditionalFormatting>
  <conditionalFormatting sqref="M68">
    <cfRule type="cellIs" dxfId="81" priority="90" operator="equal">
      <formula>0</formula>
    </cfRule>
  </conditionalFormatting>
  <conditionalFormatting sqref="M72">
    <cfRule type="cellIs" dxfId="80" priority="89" operator="equal">
      <formula>0</formula>
    </cfRule>
  </conditionalFormatting>
  <conditionalFormatting sqref="M76">
    <cfRule type="cellIs" dxfId="79" priority="88" operator="equal">
      <formula>0</formula>
    </cfRule>
  </conditionalFormatting>
  <conditionalFormatting sqref="M80">
    <cfRule type="cellIs" dxfId="78" priority="87" operator="equal">
      <formula>0</formula>
    </cfRule>
  </conditionalFormatting>
  <conditionalFormatting sqref="M84">
    <cfRule type="cellIs" dxfId="77" priority="86" operator="equal">
      <formula>0</formula>
    </cfRule>
  </conditionalFormatting>
  <conditionalFormatting sqref="M88">
    <cfRule type="cellIs" dxfId="76" priority="85" operator="equal">
      <formula>0</formula>
    </cfRule>
  </conditionalFormatting>
  <conditionalFormatting sqref="M92">
    <cfRule type="cellIs" dxfId="75" priority="84" operator="equal">
      <formula>0</formula>
    </cfRule>
  </conditionalFormatting>
  <conditionalFormatting sqref="M96">
    <cfRule type="cellIs" dxfId="74" priority="83" operator="equal">
      <formula>0</formula>
    </cfRule>
  </conditionalFormatting>
  <conditionalFormatting sqref="M100">
    <cfRule type="cellIs" dxfId="73" priority="82" operator="equal">
      <formula>0</formula>
    </cfRule>
  </conditionalFormatting>
  <conditionalFormatting sqref="M104">
    <cfRule type="cellIs" dxfId="72" priority="81" operator="equal">
      <formula>0</formula>
    </cfRule>
  </conditionalFormatting>
  <conditionalFormatting sqref="M108">
    <cfRule type="cellIs" dxfId="71" priority="80" operator="equal">
      <formula>0</formula>
    </cfRule>
  </conditionalFormatting>
  <conditionalFormatting sqref="M112">
    <cfRule type="cellIs" dxfId="70" priority="79" operator="equal">
      <formula>0</formula>
    </cfRule>
  </conditionalFormatting>
  <conditionalFormatting sqref="M116">
    <cfRule type="cellIs" dxfId="69" priority="78" operator="equal">
      <formula>0</formula>
    </cfRule>
  </conditionalFormatting>
  <conditionalFormatting sqref="M120">
    <cfRule type="cellIs" dxfId="68" priority="77" operator="equal">
      <formula>0</formula>
    </cfRule>
  </conditionalFormatting>
  <conditionalFormatting sqref="M124">
    <cfRule type="cellIs" dxfId="67" priority="76" operator="equal">
      <formula>0</formula>
    </cfRule>
  </conditionalFormatting>
  <conditionalFormatting sqref="M128">
    <cfRule type="cellIs" dxfId="66" priority="75" operator="equal">
      <formula>0</formula>
    </cfRule>
  </conditionalFormatting>
  <conditionalFormatting sqref="M132">
    <cfRule type="cellIs" dxfId="65" priority="74" operator="equal">
      <formula>0</formula>
    </cfRule>
  </conditionalFormatting>
  <conditionalFormatting sqref="M136">
    <cfRule type="cellIs" dxfId="64" priority="73" operator="equal">
      <formula>0</formula>
    </cfRule>
  </conditionalFormatting>
  <conditionalFormatting sqref="M140">
    <cfRule type="cellIs" dxfId="63" priority="72" operator="equal">
      <formula>0</formula>
    </cfRule>
  </conditionalFormatting>
  <conditionalFormatting sqref="M144">
    <cfRule type="cellIs" dxfId="62" priority="71" operator="equal">
      <formula>0</formula>
    </cfRule>
  </conditionalFormatting>
  <conditionalFormatting sqref="M148">
    <cfRule type="cellIs" dxfId="61" priority="70" operator="equal">
      <formula>0</formula>
    </cfRule>
  </conditionalFormatting>
  <conditionalFormatting sqref="M152">
    <cfRule type="cellIs" dxfId="60" priority="69" operator="equal">
      <formula>0</formula>
    </cfRule>
  </conditionalFormatting>
  <conditionalFormatting sqref="M156">
    <cfRule type="cellIs" dxfId="59" priority="68" operator="equal">
      <formula>0</formula>
    </cfRule>
  </conditionalFormatting>
  <conditionalFormatting sqref="M160">
    <cfRule type="cellIs" dxfId="58" priority="67" operator="equal">
      <formula>0</formula>
    </cfRule>
  </conditionalFormatting>
  <conditionalFormatting sqref="M164">
    <cfRule type="cellIs" dxfId="57" priority="66" operator="equal">
      <formula>0</formula>
    </cfRule>
  </conditionalFormatting>
  <conditionalFormatting sqref="M168">
    <cfRule type="cellIs" dxfId="56" priority="65" operator="equal">
      <formula>0</formula>
    </cfRule>
  </conditionalFormatting>
  <conditionalFormatting sqref="M172">
    <cfRule type="cellIs" dxfId="55" priority="64" operator="equal">
      <formula>0</formula>
    </cfRule>
  </conditionalFormatting>
  <conditionalFormatting sqref="M176">
    <cfRule type="cellIs" dxfId="54" priority="63" operator="equal">
      <formula>0</formula>
    </cfRule>
  </conditionalFormatting>
  <conditionalFormatting sqref="M180">
    <cfRule type="cellIs" dxfId="53" priority="62" operator="equal">
      <formula>0</formula>
    </cfRule>
  </conditionalFormatting>
  <conditionalFormatting sqref="M184">
    <cfRule type="cellIs" dxfId="52" priority="61" operator="equal">
      <formula>0</formula>
    </cfRule>
  </conditionalFormatting>
  <conditionalFormatting sqref="M188">
    <cfRule type="cellIs" dxfId="51" priority="60" operator="equal">
      <formula>0</formula>
    </cfRule>
  </conditionalFormatting>
  <conditionalFormatting sqref="M192">
    <cfRule type="cellIs" dxfId="50" priority="59" operator="equal">
      <formula>0</formula>
    </cfRule>
  </conditionalFormatting>
  <conditionalFormatting sqref="M196">
    <cfRule type="cellIs" dxfId="49" priority="58" operator="equal">
      <formula>0</formula>
    </cfRule>
  </conditionalFormatting>
  <conditionalFormatting sqref="M200">
    <cfRule type="cellIs" dxfId="48" priority="57" operator="equal">
      <formula>0</formula>
    </cfRule>
  </conditionalFormatting>
  <conditionalFormatting sqref="M204">
    <cfRule type="cellIs" dxfId="47" priority="56" operator="equal">
      <formula>0</formula>
    </cfRule>
  </conditionalFormatting>
  <conditionalFormatting sqref="M208">
    <cfRule type="cellIs" dxfId="46" priority="55" operator="equal">
      <formula>0</formula>
    </cfRule>
  </conditionalFormatting>
  <conditionalFormatting sqref="M212">
    <cfRule type="cellIs" dxfId="45" priority="54" operator="equal">
      <formula>0</formula>
    </cfRule>
  </conditionalFormatting>
  <conditionalFormatting sqref="M216">
    <cfRule type="cellIs" dxfId="44" priority="53" operator="equal">
      <formula>0</formula>
    </cfRule>
  </conditionalFormatting>
  <conditionalFormatting sqref="M220">
    <cfRule type="cellIs" dxfId="43" priority="52" operator="equal">
      <formula>0</formula>
    </cfRule>
  </conditionalFormatting>
  <conditionalFormatting sqref="M224">
    <cfRule type="cellIs" dxfId="42" priority="51" operator="equal">
      <formula>0</formula>
    </cfRule>
  </conditionalFormatting>
  <conditionalFormatting sqref="M228">
    <cfRule type="cellIs" dxfId="41" priority="50" operator="equal">
      <formula>0</formula>
    </cfRule>
  </conditionalFormatting>
  <conditionalFormatting sqref="M232">
    <cfRule type="cellIs" dxfId="40" priority="49" operator="equal">
      <formula>0</formula>
    </cfRule>
  </conditionalFormatting>
  <conditionalFormatting sqref="M236">
    <cfRule type="cellIs" dxfId="39" priority="48" operator="equal">
      <formula>0</formula>
    </cfRule>
  </conditionalFormatting>
  <conditionalFormatting sqref="M240">
    <cfRule type="cellIs" dxfId="38" priority="47" operator="equal">
      <formula>0</formula>
    </cfRule>
  </conditionalFormatting>
  <conditionalFormatting sqref="M244">
    <cfRule type="cellIs" dxfId="37" priority="46" operator="equal">
      <formula>0</formula>
    </cfRule>
  </conditionalFormatting>
  <conditionalFormatting sqref="M248">
    <cfRule type="cellIs" dxfId="36" priority="45" operator="equal">
      <formula>0</formula>
    </cfRule>
  </conditionalFormatting>
  <conditionalFormatting sqref="M252">
    <cfRule type="cellIs" dxfId="35" priority="44" operator="equal">
      <formula>0</formula>
    </cfRule>
  </conditionalFormatting>
  <conditionalFormatting sqref="M256">
    <cfRule type="cellIs" dxfId="34" priority="43" operator="equal">
      <formula>0</formula>
    </cfRule>
  </conditionalFormatting>
  <conditionalFormatting sqref="M260">
    <cfRule type="cellIs" dxfId="33" priority="42" operator="equal">
      <formula>0</formula>
    </cfRule>
  </conditionalFormatting>
  <conditionalFormatting sqref="M264">
    <cfRule type="cellIs" dxfId="32" priority="41" operator="equal">
      <formula>0</formula>
    </cfRule>
  </conditionalFormatting>
  <conditionalFormatting sqref="M268">
    <cfRule type="cellIs" dxfId="31" priority="40" operator="equal">
      <formula>0</formula>
    </cfRule>
  </conditionalFormatting>
  <conditionalFormatting sqref="M272">
    <cfRule type="cellIs" dxfId="30" priority="39" operator="equal">
      <formula>0</formula>
    </cfRule>
  </conditionalFormatting>
  <conditionalFormatting sqref="M276">
    <cfRule type="cellIs" dxfId="29" priority="38" operator="equal">
      <formula>0</formula>
    </cfRule>
  </conditionalFormatting>
  <conditionalFormatting sqref="M280">
    <cfRule type="cellIs" dxfId="28" priority="37" operator="equal">
      <formula>0</formula>
    </cfRule>
  </conditionalFormatting>
  <conditionalFormatting sqref="M284">
    <cfRule type="cellIs" dxfId="27" priority="36" operator="equal">
      <formula>0</formula>
    </cfRule>
  </conditionalFormatting>
  <conditionalFormatting sqref="M288">
    <cfRule type="cellIs" dxfId="26" priority="35" operator="equal">
      <formula>0</formula>
    </cfRule>
  </conditionalFormatting>
  <conditionalFormatting sqref="M292">
    <cfRule type="cellIs" dxfId="25" priority="34" operator="equal">
      <formula>0</formula>
    </cfRule>
  </conditionalFormatting>
  <pageMargins left="0.7" right="0.7" top="0.75" bottom="0.75" header="0.3" footer="0.3"/>
  <pageSetup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93"/>
  <sheetViews>
    <sheetView workbookViewId="0">
      <pane ySplit="6" topLeftCell="A7" activePane="bottomLeft" state="frozen"/>
      <selection pane="bottomLeft"/>
    </sheetView>
  </sheetViews>
  <sheetFormatPr defaultRowHeight="15"/>
  <cols>
    <col min="1" max="1" width="4.28515625" style="6" customWidth="1"/>
    <col min="2" max="2" width="2.85546875" style="168" customWidth="1"/>
    <col min="3" max="3" width="9.7109375" style="6" customWidth="1"/>
    <col min="4" max="4" width="16.85546875" style="6" customWidth="1"/>
    <col min="5" max="5" width="26.42578125" style="6" customWidth="1"/>
    <col min="6" max="6" width="9.140625" style="189" customWidth="1"/>
  </cols>
  <sheetData>
    <row r="1" spans="1:10" ht="34.5" customHeight="1">
      <c r="A1"/>
      <c r="B1"/>
      <c r="C1" s="246" t="s">
        <v>200</v>
      </c>
      <c r="D1" s="246"/>
      <c r="E1" s="246"/>
      <c r="F1" s="246"/>
      <c r="G1" s="1"/>
      <c r="H1" s="42"/>
      <c r="I1" s="1"/>
      <c r="J1" s="1"/>
    </row>
    <row r="2" spans="1:10" ht="22.5" customHeight="1">
      <c r="A2"/>
      <c r="B2"/>
      <c r="C2" s="247" t="s">
        <v>198</v>
      </c>
      <c r="D2" s="247"/>
      <c r="E2" s="247"/>
      <c r="F2" s="247"/>
      <c r="G2" s="1"/>
      <c r="H2" s="42"/>
      <c r="I2" s="1"/>
      <c r="J2" s="1"/>
    </row>
    <row r="3" spans="1:10" ht="21">
      <c r="A3" s="9"/>
      <c r="B3" s="163"/>
      <c r="C3" s="9"/>
      <c r="D3" s="9"/>
      <c r="E3" s="161"/>
    </row>
    <row r="4" spans="1:10" ht="21">
      <c r="A4" s="9"/>
      <c r="B4" s="163"/>
      <c r="C4" s="9"/>
      <c r="D4"/>
      <c r="E4" s="161"/>
    </row>
    <row r="5" spans="1:10" ht="21">
      <c r="A5" s="12"/>
      <c r="B5" s="163"/>
      <c r="C5" s="12"/>
      <c r="D5" s="12"/>
      <c r="E5" s="12"/>
    </row>
    <row r="6" spans="1:10" ht="16.5" thickBot="1">
      <c r="A6" s="269" t="s">
        <v>161</v>
      </c>
      <c r="B6" s="270"/>
      <c r="C6" s="81" t="s">
        <v>4</v>
      </c>
      <c r="D6" s="82" t="s">
        <v>0</v>
      </c>
      <c r="E6" s="82" t="s">
        <v>1</v>
      </c>
      <c r="F6" s="196" t="s">
        <v>14</v>
      </c>
    </row>
    <row r="7" spans="1:10">
      <c r="A7" s="170"/>
      <c r="B7" s="171"/>
      <c r="C7" s="86" t="s">
        <v>25</v>
      </c>
      <c r="D7" s="87" t="s">
        <v>88</v>
      </c>
      <c r="E7" s="87" t="s">
        <v>89</v>
      </c>
      <c r="F7" s="176">
        <v>49</v>
      </c>
    </row>
    <row r="8" spans="1:10">
      <c r="A8" s="170">
        <v>1</v>
      </c>
      <c r="B8" s="169" t="s">
        <v>227</v>
      </c>
      <c r="C8" s="14">
        <v>42</v>
      </c>
      <c r="D8" s="39" t="s">
        <v>105</v>
      </c>
      <c r="E8" s="39" t="s">
        <v>106</v>
      </c>
      <c r="F8" s="177">
        <v>70.933300000000003</v>
      </c>
    </row>
    <row r="9" spans="1:10">
      <c r="A9" s="170">
        <v>2</v>
      </c>
      <c r="B9" s="169" t="s">
        <v>227</v>
      </c>
      <c r="C9" s="14">
        <v>13</v>
      </c>
      <c r="D9" s="39" t="s">
        <v>38</v>
      </c>
      <c r="E9" s="39" t="s">
        <v>68</v>
      </c>
      <c r="F9" s="177">
        <v>70.033299999999997</v>
      </c>
    </row>
    <row r="10" spans="1:10">
      <c r="A10" s="170">
        <v>3</v>
      </c>
      <c r="B10" s="169" t="s">
        <v>227</v>
      </c>
      <c r="C10" s="14">
        <v>10</v>
      </c>
      <c r="D10" s="39" t="s">
        <v>36</v>
      </c>
      <c r="E10" s="39" t="s">
        <v>66</v>
      </c>
      <c r="F10" s="177">
        <v>69.466700000000003</v>
      </c>
    </row>
    <row r="11" spans="1:10">
      <c r="A11" s="170">
        <v>4</v>
      </c>
      <c r="B11" s="169" t="s">
        <v>227</v>
      </c>
      <c r="C11" s="14">
        <v>48</v>
      </c>
      <c r="D11" s="39" t="s">
        <v>116</v>
      </c>
      <c r="E11" s="39" t="s">
        <v>117</v>
      </c>
      <c r="F11" s="177">
        <v>68.933300000000003</v>
      </c>
    </row>
    <row r="12" spans="1:10">
      <c r="A12" s="170">
        <v>5</v>
      </c>
      <c r="B12" s="169" t="s">
        <v>227</v>
      </c>
      <c r="C12" s="14">
        <v>25</v>
      </c>
      <c r="D12" s="39" t="s">
        <v>36</v>
      </c>
      <c r="E12" s="39" t="s">
        <v>80</v>
      </c>
      <c r="F12" s="177">
        <v>68.466700000000003</v>
      </c>
    </row>
    <row r="13" spans="1:10">
      <c r="A13" s="170">
        <v>6</v>
      </c>
      <c r="B13" s="169" t="s">
        <v>227</v>
      </c>
      <c r="C13" s="14">
        <v>26</v>
      </c>
      <c r="D13" s="39" t="s">
        <v>50</v>
      </c>
      <c r="E13" s="39" t="s">
        <v>81</v>
      </c>
      <c r="F13" s="177">
        <v>67.933300000000003</v>
      </c>
    </row>
    <row r="14" spans="1:10">
      <c r="A14" s="170">
        <v>7</v>
      </c>
      <c r="B14" s="169" t="s">
        <v>227</v>
      </c>
      <c r="C14" s="14">
        <v>38</v>
      </c>
      <c r="D14" s="39" t="s">
        <v>92</v>
      </c>
      <c r="E14" s="39" t="s">
        <v>98</v>
      </c>
      <c r="F14" s="177">
        <v>67.2667</v>
      </c>
    </row>
    <row r="15" spans="1:10">
      <c r="A15" s="170">
        <v>8</v>
      </c>
      <c r="B15" s="169" t="s">
        <v>227</v>
      </c>
      <c r="C15" s="14">
        <v>24</v>
      </c>
      <c r="D15" s="39" t="s">
        <v>49</v>
      </c>
      <c r="E15" s="39" t="s">
        <v>79</v>
      </c>
      <c r="F15" s="177">
        <v>67.033299999999997</v>
      </c>
    </row>
    <row r="16" spans="1:10">
      <c r="A16" s="170">
        <v>9</v>
      </c>
      <c r="B16" s="169" t="s">
        <v>227</v>
      </c>
      <c r="C16" s="14">
        <v>5</v>
      </c>
      <c r="D16" s="39" t="s">
        <v>31</v>
      </c>
      <c r="E16" s="39" t="s">
        <v>61</v>
      </c>
      <c r="F16" s="177">
        <v>66.8</v>
      </c>
    </row>
    <row r="17" spans="1:6">
      <c r="A17" s="170">
        <v>10</v>
      </c>
      <c r="B17" s="169" t="s">
        <v>227</v>
      </c>
      <c r="C17" s="14">
        <v>1</v>
      </c>
      <c r="D17" s="39" t="s">
        <v>27</v>
      </c>
      <c r="E17" s="39" t="s">
        <v>57</v>
      </c>
      <c r="F17" s="177">
        <v>66.633300000000006</v>
      </c>
    </row>
    <row r="18" spans="1:6">
      <c r="A18" s="170">
        <v>10</v>
      </c>
      <c r="B18" s="169" t="s">
        <v>295</v>
      </c>
      <c r="C18" s="14">
        <v>69</v>
      </c>
      <c r="D18" s="39" t="s">
        <v>151</v>
      </c>
      <c r="E18" s="39" t="s">
        <v>152</v>
      </c>
      <c r="F18" s="177">
        <v>66.633300000000006</v>
      </c>
    </row>
    <row r="19" spans="1:6">
      <c r="A19" s="170">
        <v>12</v>
      </c>
      <c r="B19" s="169" t="s">
        <v>227</v>
      </c>
      <c r="C19" s="14">
        <v>19</v>
      </c>
      <c r="D19" s="39" t="s">
        <v>44</v>
      </c>
      <c r="E19" s="39" t="s">
        <v>74</v>
      </c>
      <c r="F19" s="177">
        <v>66.533299999999997</v>
      </c>
    </row>
    <row r="20" spans="1:6">
      <c r="A20" s="170">
        <v>12</v>
      </c>
      <c r="B20" s="169" t="s">
        <v>295</v>
      </c>
      <c r="C20" s="14">
        <v>36</v>
      </c>
      <c r="D20" s="39" t="s">
        <v>94</v>
      </c>
      <c r="E20" s="39" t="s">
        <v>95</v>
      </c>
      <c r="F20" s="177">
        <v>66.533299999999997</v>
      </c>
    </row>
    <row r="21" spans="1:6">
      <c r="A21" s="170">
        <v>14</v>
      </c>
      <c r="B21" s="169" t="s">
        <v>227</v>
      </c>
      <c r="C21" s="14">
        <v>46</v>
      </c>
      <c r="D21" s="39" t="s">
        <v>113</v>
      </c>
      <c r="E21" s="39" t="s">
        <v>74</v>
      </c>
      <c r="F21" s="177">
        <v>66.5</v>
      </c>
    </row>
    <row r="22" spans="1:6">
      <c r="A22" s="170">
        <v>15</v>
      </c>
      <c r="B22" s="169" t="s">
        <v>227</v>
      </c>
      <c r="C22" s="14">
        <v>37</v>
      </c>
      <c r="D22" s="39" t="s">
        <v>96</v>
      </c>
      <c r="E22" s="39" t="s">
        <v>97</v>
      </c>
      <c r="F22" s="177">
        <v>66.466700000000003</v>
      </c>
    </row>
    <row r="23" spans="1:6">
      <c r="A23" s="170">
        <v>15</v>
      </c>
      <c r="B23" s="169" t="s">
        <v>295</v>
      </c>
      <c r="C23" s="14">
        <v>47</v>
      </c>
      <c r="D23" s="39" t="s">
        <v>114</v>
      </c>
      <c r="E23" s="39" t="s">
        <v>115</v>
      </c>
      <c r="F23" s="177">
        <v>66.466700000000003</v>
      </c>
    </row>
    <row r="24" spans="1:6">
      <c r="A24" s="170">
        <v>17</v>
      </c>
      <c r="B24" s="169" t="s">
        <v>227</v>
      </c>
      <c r="C24" s="14">
        <v>34</v>
      </c>
      <c r="D24" s="39" t="s">
        <v>90</v>
      </c>
      <c r="E24" s="39" t="s">
        <v>91</v>
      </c>
      <c r="F24" s="177">
        <v>66.2667</v>
      </c>
    </row>
    <row r="25" spans="1:6">
      <c r="A25" s="170">
        <v>18</v>
      </c>
      <c r="B25" s="169" t="s">
        <v>227</v>
      </c>
      <c r="C25" s="14">
        <v>23</v>
      </c>
      <c r="D25" s="39" t="s">
        <v>48</v>
      </c>
      <c r="E25" s="39" t="s">
        <v>78</v>
      </c>
      <c r="F25" s="177">
        <v>66.099999999999994</v>
      </c>
    </row>
    <row r="26" spans="1:6">
      <c r="A26" s="170">
        <v>18</v>
      </c>
      <c r="B26" s="169" t="s">
        <v>295</v>
      </c>
      <c r="C26" s="14">
        <v>32</v>
      </c>
      <c r="D26" s="39" t="s">
        <v>55</v>
      </c>
      <c r="E26" s="39" t="s">
        <v>86</v>
      </c>
      <c r="F26" s="177">
        <v>66.099999999999994</v>
      </c>
    </row>
    <row r="27" spans="1:6">
      <c r="A27" s="170">
        <v>20</v>
      </c>
      <c r="B27" s="169" t="s">
        <v>227</v>
      </c>
      <c r="C27" s="14">
        <v>61</v>
      </c>
      <c r="D27" s="39" t="s">
        <v>119</v>
      </c>
      <c r="E27" s="39" t="s">
        <v>136</v>
      </c>
      <c r="F27" s="177">
        <v>65.099999999999994</v>
      </c>
    </row>
    <row r="28" spans="1:6">
      <c r="A28" s="170">
        <v>21</v>
      </c>
      <c r="B28" s="169" t="s">
        <v>227</v>
      </c>
      <c r="C28" s="14">
        <v>29</v>
      </c>
      <c r="D28" s="39" t="s">
        <v>217</v>
      </c>
      <c r="E28" s="39" t="s">
        <v>218</v>
      </c>
      <c r="F28" s="177">
        <v>64.866699999999994</v>
      </c>
    </row>
    <row r="29" spans="1:6">
      <c r="A29" s="170">
        <v>22</v>
      </c>
      <c r="B29" s="169" t="s">
        <v>227</v>
      </c>
      <c r="C29" s="14">
        <v>7</v>
      </c>
      <c r="D29" s="39" t="s">
        <v>33</v>
      </c>
      <c r="E29" s="39" t="s">
        <v>63</v>
      </c>
      <c r="F29" s="177">
        <v>64.833299999999994</v>
      </c>
    </row>
    <row r="30" spans="1:6">
      <c r="A30" s="170">
        <v>23</v>
      </c>
      <c r="B30" s="169" t="s">
        <v>227</v>
      </c>
      <c r="C30" s="14">
        <v>14</v>
      </c>
      <c r="D30" s="39" t="s">
        <v>39</v>
      </c>
      <c r="E30" s="39" t="s">
        <v>69</v>
      </c>
      <c r="F30" s="177">
        <v>64.666700000000006</v>
      </c>
    </row>
    <row r="31" spans="1:6">
      <c r="A31" s="170">
        <v>24</v>
      </c>
      <c r="B31" s="169" t="s">
        <v>227</v>
      </c>
      <c r="C31" s="14">
        <v>8</v>
      </c>
      <c r="D31" s="39" t="s">
        <v>34</v>
      </c>
      <c r="E31" s="39" t="s">
        <v>64</v>
      </c>
      <c r="F31" s="177">
        <v>64.533299999999997</v>
      </c>
    </row>
    <row r="32" spans="1:6">
      <c r="A32" s="170">
        <v>25</v>
      </c>
      <c r="B32" s="169" t="s">
        <v>227</v>
      </c>
      <c r="C32" s="14">
        <v>28</v>
      </c>
      <c r="D32" s="39" t="s">
        <v>52</v>
      </c>
      <c r="E32" s="39" t="s">
        <v>83</v>
      </c>
      <c r="F32" s="177">
        <v>64.466700000000003</v>
      </c>
    </row>
    <row r="33" spans="1:6">
      <c r="A33" s="170">
        <v>26</v>
      </c>
      <c r="B33" s="169" t="s">
        <v>227</v>
      </c>
      <c r="C33" s="14">
        <v>70</v>
      </c>
      <c r="D33" s="39" t="s">
        <v>153</v>
      </c>
      <c r="E33" s="39" t="s">
        <v>154</v>
      </c>
      <c r="F33" s="177">
        <v>64.366699999999994</v>
      </c>
    </row>
    <row r="34" spans="1:6">
      <c r="A34" s="170">
        <v>27</v>
      </c>
      <c r="B34" s="169" t="s">
        <v>227</v>
      </c>
      <c r="C34" s="14">
        <v>15</v>
      </c>
      <c r="D34" s="39" t="s">
        <v>40</v>
      </c>
      <c r="E34" s="39" t="s">
        <v>70</v>
      </c>
      <c r="F34" s="177">
        <v>64.3</v>
      </c>
    </row>
    <row r="35" spans="1:6">
      <c r="A35" s="170">
        <v>28</v>
      </c>
      <c r="B35" s="169" t="s">
        <v>227</v>
      </c>
      <c r="C35" s="14">
        <v>31</v>
      </c>
      <c r="D35" s="39" t="s">
        <v>54</v>
      </c>
      <c r="E35" s="39" t="s">
        <v>85</v>
      </c>
      <c r="F35" s="177">
        <v>63.866700000000002</v>
      </c>
    </row>
    <row r="36" spans="1:6">
      <c r="A36" s="170">
        <v>29</v>
      </c>
      <c r="B36" s="169" t="s">
        <v>227</v>
      </c>
      <c r="C36" s="14">
        <v>33</v>
      </c>
      <c r="D36" s="39" t="s">
        <v>56</v>
      </c>
      <c r="E36" s="39" t="s">
        <v>87</v>
      </c>
      <c r="F36" s="177">
        <v>63.4</v>
      </c>
    </row>
    <row r="37" spans="1:6">
      <c r="A37" s="170">
        <v>30</v>
      </c>
      <c r="B37" s="169" t="s">
        <v>227</v>
      </c>
      <c r="C37" s="14">
        <v>68</v>
      </c>
      <c r="D37" s="39" t="s">
        <v>149</v>
      </c>
      <c r="E37" s="39" t="s">
        <v>150</v>
      </c>
      <c r="F37" s="177">
        <v>63.3</v>
      </c>
    </row>
    <row r="38" spans="1:6">
      <c r="A38" s="170">
        <v>31</v>
      </c>
      <c r="B38" s="169" t="s">
        <v>227</v>
      </c>
      <c r="C38" s="14">
        <v>43</v>
      </c>
      <c r="D38" s="39" t="s">
        <v>107</v>
      </c>
      <c r="E38" s="39" t="s">
        <v>108</v>
      </c>
      <c r="F38" s="177">
        <v>63.2</v>
      </c>
    </row>
    <row r="39" spans="1:6">
      <c r="A39" s="170">
        <v>32</v>
      </c>
      <c r="B39" s="169" t="s">
        <v>227</v>
      </c>
      <c r="C39" s="14">
        <v>54</v>
      </c>
      <c r="D39" s="39" t="s">
        <v>107</v>
      </c>
      <c r="E39" s="39" t="s">
        <v>126</v>
      </c>
      <c r="F39" s="177">
        <v>62.7</v>
      </c>
    </row>
    <row r="40" spans="1:6">
      <c r="A40" s="170">
        <v>33</v>
      </c>
      <c r="B40" s="169" t="s">
        <v>227</v>
      </c>
      <c r="C40" s="14">
        <v>9</v>
      </c>
      <c r="D40" s="39" t="s">
        <v>35</v>
      </c>
      <c r="E40" s="39" t="s">
        <v>65</v>
      </c>
      <c r="F40" s="177">
        <v>62.633299999999998</v>
      </c>
    </row>
    <row r="41" spans="1:6">
      <c r="A41" s="170">
        <v>34</v>
      </c>
      <c r="B41" s="169" t="s">
        <v>227</v>
      </c>
      <c r="C41" s="14">
        <v>53</v>
      </c>
      <c r="D41" s="39" t="s">
        <v>124</v>
      </c>
      <c r="E41" s="39" t="s">
        <v>125</v>
      </c>
      <c r="F41" s="177">
        <v>62.2667</v>
      </c>
    </row>
    <row r="42" spans="1:6">
      <c r="A42" s="170">
        <v>35</v>
      </c>
      <c r="B42" s="169" t="s">
        <v>227</v>
      </c>
      <c r="C42" s="14">
        <v>6</v>
      </c>
      <c r="D42" s="39" t="s">
        <v>32</v>
      </c>
      <c r="E42" s="39" t="s">
        <v>62</v>
      </c>
      <c r="F42" s="177">
        <v>62.133299999999998</v>
      </c>
    </row>
    <row r="43" spans="1:6">
      <c r="A43" s="170">
        <v>36</v>
      </c>
      <c r="B43" s="169" t="s">
        <v>227</v>
      </c>
      <c r="C43" s="14">
        <v>50</v>
      </c>
      <c r="D43" s="39" t="s">
        <v>119</v>
      </c>
      <c r="E43" s="39" t="s">
        <v>118</v>
      </c>
      <c r="F43" s="177">
        <v>60.966700000000003</v>
      </c>
    </row>
    <row r="44" spans="1:6">
      <c r="A44" s="170">
        <v>37</v>
      </c>
      <c r="B44" s="169" t="s">
        <v>227</v>
      </c>
      <c r="C44" s="14">
        <v>18</v>
      </c>
      <c r="D44" s="39" t="s">
        <v>43</v>
      </c>
      <c r="E44" s="39" t="s">
        <v>73</v>
      </c>
      <c r="F44" s="177">
        <v>60.7</v>
      </c>
    </row>
    <row r="45" spans="1:6">
      <c r="A45" s="170">
        <v>38</v>
      </c>
      <c r="B45" s="169" t="s">
        <v>227</v>
      </c>
      <c r="C45" s="14">
        <v>12</v>
      </c>
      <c r="D45" s="39" t="s">
        <v>37</v>
      </c>
      <c r="E45" s="39" t="s">
        <v>67</v>
      </c>
      <c r="F45" s="177">
        <v>60.533299999999997</v>
      </c>
    </row>
    <row r="46" spans="1:6">
      <c r="A46" s="170">
        <v>39</v>
      </c>
      <c r="B46" s="169" t="s">
        <v>227</v>
      </c>
      <c r="C46" s="14">
        <v>40</v>
      </c>
      <c r="D46" s="39" t="s">
        <v>101</v>
      </c>
      <c r="E46" s="39" t="s">
        <v>102</v>
      </c>
      <c r="F46" s="177">
        <v>60.4</v>
      </c>
    </row>
    <row r="47" spans="1:6">
      <c r="A47" s="170">
        <v>40</v>
      </c>
      <c r="B47" s="169" t="s">
        <v>227</v>
      </c>
      <c r="C47" s="14">
        <v>64</v>
      </c>
      <c r="D47" s="39" t="s">
        <v>141</v>
      </c>
      <c r="E47" s="39" t="s">
        <v>142</v>
      </c>
      <c r="F47" s="177">
        <v>60.333300000000001</v>
      </c>
    </row>
    <row r="48" spans="1:6">
      <c r="A48" s="170">
        <v>41</v>
      </c>
      <c r="B48" s="169" t="s">
        <v>227</v>
      </c>
      <c r="C48" s="14">
        <v>66</v>
      </c>
      <c r="D48" s="39" t="s">
        <v>145</v>
      </c>
      <c r="E48" s="39" t="s">
        <v>146</v>
      </c>
      <c r="F48" s="177">
        <v>60.3</v>
      </c>
    </row>
    <row r="49" spans="1:6">
      <c r="A49" s="170">
        <v>42</v>
      </c>
      <c r="B49" s="169" t="s">
        <v>227</v>
      </c>
      <c r="C49" s="14">
        <v>45</v>
      </c>
      <c r="D49" s="39" t="s">
        <v>111</v>
      </c>
      <c r="E49" s="39" t="s">
        <v>112</v>
      </c>
      <c r="F49" s="177">
        <v>60</v>
      </c>
    </row>
    <row r="50" spans="1:6">
      <c r="A50" s="170">
        <v>43</v>
      </c>
      <c r="B50" s="169" t="s">
        <v>227</v>
      </c>
      <c r="C50" s="14">
        <v>67</v>
      </c>
      <c r="D50" s="39" t="s">
        <v>147</v>
      </c>
      <c r="E50" s="39" t="s">
        <v>148</v>
      </c>
      <c r="F50" s="177">
        <v>59.366700000000002</v>
      </c>
    </row>
    <row r="51" spans="1:6">
      <c r="A51" s="170">
        <v>44</v>
      </c>
      <c r="B51" s="169" t="s">
        <v>227</v>
      </c>
      <c r="C51" s="14">
        <v>4</v>
      </c>
      <c r="D51" s="39" t="s">
        <v>30</v>
      </c>
      <c r="E51" s="39" t="s">
        <v>60</v>
      </c>
      <c r="F51" s="177">
        <v>59.333300000000001</v>
      </c>
    </row>
    <row r="52" spans="1:6">
      <c r="A52" s="170">
        <v>45</v>
      </c>
      <c r="B52" s="169" t="s">
        <v>227</v>
      </c>
      <c r="C52" s="14">
        <v>16</v>
      </c>
      <c r="D52" s="39" t="s">
        <v>41</v>
      </c>
      <c r="E52" s="39" t="s">
        <v>71</v>
      </c>
      <c r="F52" s="177">
        <v>59.2667</v>
      </c>
    </row>
    <row r="53" spans="1:6">
      <c r="A53" s="170">
        <v>46</v>
      </c>
      <c r="B53" s="169" t="s">
        <v>227</v>
      </c>
      <c r="C53" s="14">
        <v>51</v>
      </c>
      <c r="D53" s="39" t="s">
        <v>120</v>
      </c>
      <c r="E53" s="39" t="s">
        <v>121</v>
      </c>
      <c r="F53" s="177">
        <v>59.2333</v>
      </c>
    </row>
    <row r="54" spans="1:6">
      <c r="A54" s="170">
        <v>47</v>
      </c>
      <c r="B54" s="169" t="s">
        <v>227</v>
      </c>
      <c r="C54" s="14">
        <v>20</v>
      </c>
      <c r="D54" s="39" t="s">
        <v>45</v>
      </c>
      <c r="E54" s="39" t="s">
        <v>75</v>
      </c>
      <c r="F54" s="177">
        <v>58.866700000000002</v>
      </c>
    </row>
    <row r="55" spans="1:6">
      <c r="A55" s="170">
        <v>48</v>
      </c>
      <c r="B55" s="169" t="s">
        <v>227</v>
      </c>
      <c r="C55" s="14">
        <v>21</v>
      </c>
      <c r="D55" s="39" t="s">
        <v>46</v>
      </c>
      <c r="E55" s="39" t="s">
        <v>76</v>
      </c>
      <c r="F55" s="177">
        <v>58.633299999999998</v>
      </c>
    </row>
    <row r="56" spans="1:6">
      <c r="A56" s="170">
        <v>49</v>
      </c>
      <c r="B56" s="169" t="s">
        <v>227</v>
      </c>
      <c r="C56" s="14">
        <v>35</v>
      </c>
      <c r="D56" s="39" t="s">
        <v>92</v>
      </c>
      <c r="E56" s="39" t="s">
        <v>93</v>
      </c>
      <c r="F56" s="177">
        <v>58.366700000000002</v>
      </c>
    </row>
    <row r="57" spans="1:6">
      <c r="A57" s="170">
        <v>50</v>
      </c>
      <c r="B57" s="169" t="s">
        <v>227</v>
      </c>
      <c r="C57" s="14">
        <v>30</v>
      </c>
      <c r="D57" s="39" t="s">
        <v>53</v>
      </c>
      <c r="E57" s="39" t="s">
        <v>84</v>
      </c>
      <c r="F57" s="177">
        <v>58.333300000000001</v>
      </c>
    </row>
    <row r="58" spans="1:6">
      <c r="A58" s="170">
        <v>51</v>
      </c>
      <c r="B58" s="169" t="s">
        <v>227</v>
      </c>
      <c r="C58" s="14">
        <v>58</v>
      </c>
      <c r="D58" s="39" t="s">
        <v>130</v>
      </c>
      <c r="E58" s="39" t="s">
        <v>131</v>
      </c>
      <c r="F58" s="177">
        <v>57.6</v>
      </c>
    </row>
    <row r="59" spans="1:6">
      <c r="A59" s="170">
        <v>52</v>
      </c>
      <c r="B59" s="169" t="s">
        <v>227</v>
      </c>
      <c r="C59" s="14">
        <v>44</v>
      </c>
      <c r="D59" s="39" t="s">
        <v>109</v>
      </c>
      <c r="E59" s="39" t="s">
        <v>110</v>
      </c>
      <c r="F59" s="177">
        <v>57.166699999999999</v>
      </c>
    </row>
    <row r="60" spans="1:6">
      <c r="A60" s="170">
        <v>53</v>
      </c>
      <c r="B60" s="169" t="s">
        <v>227</v>
      </c>
      <c r="C60" s="14">
        <v>62</v>
      </c>
      <c r="D60" s="39" t="s">
        <v>137</v>
      </c>
      <c r="E60" s="39" t="s">
        <v>138</v>
      </c>
      <c r="F60" s="177">
        <v>57.133299999999998</v>
      </c>
    </row>
    <row r="61" spans="1:6">
      <c r="A61" s="170">
        <v>54</v>
      </c>
      <c r="B61" s="169" t="s">
        <v>227</v>
      </c>
      <c r="C61" s="14">
        <v>22</v>
      </c>
      <c r="D61" s="39" t="s">
        <v>47</v>
      </c>
      <c r="E61" s="39" t="s">
        <v>77</v>
      </c>
      <c r="F61" s="177">
        <v>56.566699999999997</v>
      </c>
    </row>
    <row r="62" spans="1:6">
      <c r="A62" s="170">
        <v>55</v>
      </c>
      <c r="B62" s="169" t="s">
        <v>227</v>
      </c>
      <c r="C62" s="14">
        <v>57</v>
      </c>
      <c r="D62" s="39" t="s">
        <v>128</v>
      </c>
      <c r="E62" s="39" t="s">
        <v>129</v>
      </c>
      <c r="F62" s="177">
        <v>56.2667</v>
      </c>
    </row>
    <row r="63" spans="1:6">
      <c r="A63" s="170">
        <v>56</v>
      </c>
      <c r="B63" s="169" t="s">
        <v>227</v>
      </c>
      <c r="C63" s="14">
        <v>41</v>
      </c>
      <c r="D63" s="39" t="s">
        <v>103</v>
      </c>
      <c r="E63" s="39" t="s">
        <v>104</v>
      </c>
      <c r="F63" s="177">
        <v>56.2</v>
      </c>
    </row>
    <row r="64" spans="1:6">
      <c r="A64" s="170">
        <v>57</v>
      </c>
      <c r="B64" s="169" t="s">
        <v>227</v>
      </c>
      <c r="C64" s="14">
        <v>27</v>
      </c>
      <c r="D64" s="39" t="s">
        <v>51</v>
      </c>
      <c r="E64" s="39" t="s">
        <v>82</v>
      </c>
      <c r="F64" s="177">
        <v>56.066699999999997</v>
      </c>
    </row>
    <row r="65" spans="1:6">
      <c r="A65" s="170">
        <v>58</v>
      </c>
      <c r="B65" s="169" t="s">
        <v>227</v>
      </c>
      <c r="C65" s="14">
        <v>59</v>
      </c>
      <c r="D65" s="39" t="s">
        <v>132</v>
      </c>
      <c r="E65" s="39" t="s">
        <v>133</v>
      </c>
      <c r="F65" s="177">
        <v>55.3</v>
      </c>
    </row>
    <row r="66" spans="1:6">
      <c r="A66" s="170">
        <v>59</v>
      </c>
      <c r="B66" s="169" t="s">
        <v>227</v>
      </c>
      <c r="C66" s="14">
        <v>3</v>
      </c>
      <c r="D66" s="39" t="s">
        <v>29</v>
      </c>
      <c r="E66" s="39" t="s">
        <v>59</v>
      </c>
      <c r="F66" s="177">
        <v>55.2</v>
      </c>
    </row>
    <row r="67" spans="1:6">
      <c r="A67" s="170">
        <v>60</v>
      </c>
      <c r="B67" s="169" t="s">
        <v>227</v>
      </c>
      <c r="C67" s="14">
        <v>2</v>
      </c>
      <c r="D67" s="39" t="s">
        <v>28</v>
      </c>
      <c r="E67" s="39" t="s">
        <v>58</v>
      </c>
      <c r="F67" s="177">
        <v>54.4</v>
      </c>
    </row>
    <row r="68" spans="1:6">
      <c r="A68" s="170">
        <v>61</v>
      </c>
      <c r="B68" s="169" t="s">
        <v>227</v>
      </c>
      <c r="C68" s="14">
        <v>49</v>
      </c>
      <c r="D68" s="39" t="s">
        <v>36</v>
      </c>
      <c r="E68" s="39" t="s">
        <v>118</v>
      </c>
      <c r="F68" s="177">
        <v>54</v>
      </c>
    </row>
    <row r="69" spans="1:6">
      <c r="A69" s="170">
        <v>62</v>
      </c>
      <c r="B69" s="169" t="s">
        <v>227</v>
      </c>
      <c r="C69" s="14">
        <v>17</v>
      </c>
      <c r="D69" s="39" t="s">
        <v>42</v>
      </c>
      <c r="E69" s="39" t="s">
        <v>72</v>
      </c>
      <c r="F69" s="177">
        <v>53.833300000000001</v>
      </c>
    </row>
    <row r="70" spans="1:6">
      <c r="A70" s="170">
        <v>63</v>
      </c>
      <c r="B70" s="169" t="s">
        <v>227</v>
      </c>
      <c r="C70" s="14">
        <v>60</v>
      </c>
      <c r="D70" s="39" t="s">
        <v>134</v>
      </c>
      <c r="E70" s="39" t="s">
        <v>135</v>
      </c>
      <c r="F70" s="177">
        <v>53.7333</v>
      </c>
    </row>
    <row r="71" spans="1:6">
      <c r="A71" s="170">
        <v>63</v>
      </c>
      <c r="B71" s="169" t="s">
        <v>295</v>
      </c>
      <c r="C71" s="14">
        <v>65</v>
      </c>
      <c r="D71" s="39" t="s">
        <v>143</v>
      </c>
      <c r="E71" s="39" t="s">
        <v>144</v>
      </c>
      <c r="F71" s="177">
        <v>53.7333</v>
      </c>
    </row>
    <row r="72" spans="1:6">
      <c r="A72" s="170">
        <v>65</v>
      </c>
      <c r="B72" s="169" t="s">
        <v>227</v>
      </c>
      <c r="C72" s="14">
        <v>52</v>
      </c>
      <c r="D72" s="39" t="s">
        <v>122</v>
      </c>
      <c r="E72" s="39" t="s">
        <v>123</v>
      </c>
      <c r="F72" s="177">
        <v>53.166699999999999</v>
      </c>
    </row>
    <row r="73" spans="1:6">
      <c r="A73" s="170">
        <v>66</v>
      </c>
      <c r="B73" s="169" t="s">
        <v>227</v>
      </c>
      <c r="C73" s="14">
        <v>39</v>
      </c>
      <c r="D73" s="39" t="s">
        <v>99</v>
      </c>
      <c r="E73" s="39" t="s">
        <v>100</v>
      </c>
      <c r="F73" s="177">
        <v>52.8</v>
      </c>
    </row>
    <row r="74" spans="1:6">
      <c r="A74" s="170">
        <v>67</v>
      </c>
      <c r="B74" s="169" t="s">
        <v>227</v>
      </c>
      <c r="C74" s="14">
        <v>63</v>
      </c>
      <c r="D74" s="39" t="s">
        <v>139</v>
      </c>
      <c r="E74" s="39" t="s">
        <v>140</v>
      </c>
      <c r="F74" s="177">
        <v>51.033299999999997</v>
      </c>
    </row>
    <row r="75" spans="1:6">
      <c r="A75" s="170">
        <v>68</v>
      </c>
      <c r="B75" s="169" t="s">
        <v>227</v>
      </c>
      <c r="C75" s="14">
        <v>55</v>
      </c>
      <c r="D75" s="39" t="s">
        <v>36</v>
      </c>
      <c r="E75" s="39" t="s">
        <v>75</v>
      </c>
      <c r="F75" s="177">
        <v>50.333300000000001</v>
      </c>
    </row>
    <row r="76" spans="1:6">
      <c r="A76" s="170">
        <v>69</v>
      </c>
      <c r="B76" s="169" t="s">
        <v>227</v>
      </c>
      <c r="C76" s="14">
        <v>56</v>
      </c>
      <c r="D76" s="39" t="s">
        <v>127</v>
      </c>
      <c r="E76" s="39" t="s">
        <v>68</v>
      </c>
      <c r="F76" s="177">
        <v>50.066699999999997</v>
      </c>
    </row>
    <row r="77" spans="1:6">
      <c r="A77" s="170" t="s">
        <v>227</v>
      </c>
      <c r="B77" s="169" t="s">
        <v>227</v>
      </c>
      <c r="C77" s="14">
        <v>11</v>
      </c>
      <c r="D77" s="39" t="s">
        <v>210</v>
      </c>
      <c r="E77" s="39">
        <v>0</v>
      </c>
      <c r="F77" s="177" t="s">
        <v>227</v>
      </c>
    </row>
    <row r="78" spans="1:6">
      <c r="A78" s="52"/>
      <c r="B78" s="164"/>
      <c r="C78" s="52"/>
      <c r="D78" s="52"/>
      <c r="E78" s="52"/>
    </row>
    <row r="79" spans="1:6">
      <c r="A79" s="52"/>
      <c r="B79" s="164"/>
      <c r="C79" s="52"/>
      <c r="D79" s="52"/>
      <c r="E79" s="52"/>
    </row>
    <row r="80" spans="1:6">
      <c r="A80" s="56"/>
      <c r="B80" s="165"/>
      <c r="C80" s="56"/>
      <c r="D80" s="56"/>
      <c r="E80" s="56"/>
    </row>
    <row r="81" spans="1:5" ht="21">
      <c r="A81" s="59"/>
      <c r="B81" s="166"/>
      <c r="C81" s="59"/>
      <c r="D81" s="96"/>
      <c r="E81" s="96"/>
    </row>
    <row r="82" spans="1:5" ht="21">
      <c r="A82" s="63"/>
      <c r="B82" s="167"/>
      <c r="C82" s="63"/>
      <c r="D82" s="97"/>
      <c r="E82" s="97"/>
    </row>
    <row r="83" spans="1:5" ht="21">
      <c r="A83" s="63"/>
      <c r="B83" s="167"/>
      <c r="C83" s="63"/>
      <c r="D83" s="62"/>
      <c r="E83" s="62"/>
    </row>
    <row r="84" spans="1:5" ht="21">
      <c r="A84" s="63"/>
      <c r="B84" s="167"/>
      <c r="C84" s="63"/>
      <c r="D84" s="96"/>
      <c r="E84" s="96"/>
    </row>
    <row r="85" spans="1:5" ht="21">
      <c r="A85" s="56"/>
      <c r="B85" s="165"/>
      <c r="C85" s="56"/>
      <c r="D85" s="97"/>
      <c r="E85" s="97"/>
    </row>
    <row r="86" spans="1:5">
      <c r="A86" s="56"/>
      <c r="B86" s="165"/>
      <c r="C86" s="56"/>
      <c r="D86" s="56"/>
      <c r="E86" s="56"/>
    </row>
    <row r="87" spans="1:5" ht="21">
      <c r="A87" s="56"/>
      <c r="B87" s="165"/>
      <c r="C87" s="56"/>
      <c r="D87" s="96"/>
      <c r="E87" s="96"/>
    </row>
    <row r="88" spans="1:5" ht="21">
      <c r="A88" s="56"/>
      <c r="B88" s="165"/>
      <c r="C88" s="56"/>
      <c r="D88" s="97"/>
      <c r="E88" s="97"/>
    </row>
    <row r="89" spans="1:5">
      <c r="A89" s="56"/>
      <c r="B89" s="165"/>
      <c r="C89" s="56"/>
      <c r="D89" s="56"/>
      <c r="E89" s="56"/>
    </row>
    <row r="90" spans="1:5" ht="21">
      <c r="A90" s="56"/>
      <c r="B90" s="165"/>
      <c r="C90" s="56"/>
      <c r="D90" s="96"/>
      <c r="E90" s="96"/>
    </row>
    <row r="91" spans="1:5" ht="21">
      <c r="A91" s="56"/>
      <c r="B91" s="165"/>
      <c r="C91" s="56"/>
      <c r="D91" s="97"/>
      <c r="E91" s="97"/>
    </row>
    <row r="92" spans="1:5">
      <c r="A92" s="56"/>
      <c r="B92" s="165"/>
      <c r="C92" s="56"/>
      <c r="D92" s="56"/>
      <c r="E92" s="56"/>
    </row>
    <row r="93" spans="1:5">
      <c r="A93" s="64"/>
      <c r="B93" s="165"/>
      <c r="C93" s="64"/>
      <c r="D93" s="64"/>
      <c r="E93" s="64"/>
    </row>
  </sheetData>
  <sheetProtection algorithmName="SHA-512" hashValue="mzBhy/TAcoXqtZJSg1q92DL6rZK75WPIiq7ZY6RhuKCWjR/cjrcLa33sd6H1zsAVLAEzIwrYmazyQoMVp9Tw7Q==" saltValue="2cTB6/3f8XJMYUYP8Hpa2Q==" spinCount="100000" sheet="1" objects="1" scenarios="1"/>
  <sortState ref="A8:F76">
    <sortCondition descending="1" ref="F8:F76"/>
  </sortState>
  <mergeCells count="3">
    <mergeCell ref="A6:B6"/>
    <mergeCell ref="C1:F1"/>
    <mergeCell ref="C2:F2"/>
  </mergeCells>
  <conditionalFormatting sqref="D7:E72">
    <cfRule type="cellIs" dxfId="24" priority="9" stopIfTrue="1" operator="equal">
      <formula>0</formula>
    </cfRule>
  </conditionalFormatting>
  <conditionalFormatting sqref="F7:F72">
    <cfRule type="cellIs" dxfId="23" priority="7" operator="equal">
      <formula>0</formula>
    </cfRule>
    <cfRule type="cellIs" dxfId="22" priority="8" stopIfTrue="1" operator="equal">
      <formula>0</formula>
    </cfRule>
  </conditionalFormatting>
  <conditionalFormatting sqref="D73:E76">
    <cfRule type="cellIs" dxfId="21" priority="6" stopIfTrue="1" operator="equal">
      <formula>0</formula>
    </cfRule>
  </conditionalFormatting>
  <conditionalFormatting sqref="F73:F76">
    <cfRule type="cellIs" dxfId="20" priority="4" operator="equal">
      <formula>0</formula>
    </cfRule>
    <cfRule type="cellIs" dxfId="19" priority="5" stopIfTrue="1" operator="equal">
      <formula>0</formula>
    </cfRule>
  </conditionalFormatting>
  <conditionalFormatting sqref="D77:E77">
    <cfRule type="cellIs" dxfId="18" priority="3" stopIfTrue="1" operator="equal">
      <formula>0</formula>
    </cfRule>
  </conditionalFormatting>
  <conditionalFormatting sqref="F77">
    <cfRule type="cellIs" dxfId="17" priority="1" operator="equal">
      <formula>0</formula>
    </cfRule>
    <cfRule type="cellIs" dxfId="16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Draw</vt:lpstr>
      <vt:lpstr>1A Figures Detailed</vt:lpstr>
      <vt:lpstr>1A Figures by Rank</vt:lpstr>
      <vt:lpstr>1B Strength-Speed #1</vt:lpstr>
      <vt:lpstr>1B Flexibility #2</vt:lpstr>
      <vt:lpstr>1B Skills Total</vt:lpstr>
      <vt:lpstr>1B Skills by Rank</vt:lpstr>
      <vt:lpstr>2 Individual Swim</vt:lpstr>
      <vt:lpstr>2 Individual Swim by Rank</vt:lpstr>
      <vt:lpstr>1A, 1B, 2 Final by Rank</vt:lpstr>
      <vt:lpstr>Summary</vt:lpstr>
      <vt:lpstr>'1A Figures Detailed'!Criteria</vt:lpstr>
      <vt:lpstr>'2 Individual Swim'!Criteria</vt:lpstr>
      <vt:lpstr>'1B Flexibility #2'!Print_Area</vt:lpstr>
      <vt:lpstr>'1B Strength-Speed #1'!Print_Area</vt:lpstr>
      <vt:lpstr>Draw!Print_Area</vt:lpstr>
      <vt:lpstr>'1B Flexibility #2'!Print_Titles</vt:lpstr>
      <vt:lpstr>'1B Skills Total'!Print_Titles</vt:lpstr>
      <vt:lpstr>'1B Strength-Speed #1'!Print_Titles</vt:lpstr>
      <vt:lpstr>Draw!Print_Titles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EricOld</dc:creator>
  <cp:lastModifiedBy>Shari Darst</cp:lastModifiedBy>
  <cp:lastPrinted>2021-01-13T23:52:26Z</cp:lastPrinted>
  <dcterms:created xsi:type="dcterms:W3CDTF">2016-08-01T19:12:17Z</dcterms:created>
  <dcterms:modified xsi:type="dcterms:W3CDTF">2022-03-07T19:59:54Z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83673ef2-0165-4f59-a6bd-dbb3bd11d09f</vt:lpwstr>
  </property>
</Properties>
</file>